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0041104\Desktop\三の倉地球村　本館前浄化槽解体工事\03入札データ\環境課\"/>
    </mc:Choice>
  </mc:AlternateContent>
  <xr:revisionPtr revIDLastSave="0" documentId="13_ncr:1_{8B3FA22A-2BF3-43DE-8AE5-07BA8655356B}" xr6:coauthVersionLast="47" xr6:coauthVersionMax="47" xr10:uidLastSave="{00000000-0000-0000-0000-000000000000}"/>
  <bookViews>
    <workbookView xWindow="-120" yWindow="-120" windowWidth="20730" windowHeight="11040" xr2:uid="{CAE356C7-834B-431F-A0F9-889A02E04662}"/>
  </bookViews>
  <sheets>
    <sheet name="工事設計書" sheetId="1" r:id="rId1"/>
    <sheet name="工事価格書" sheetId="2" r:id="rId2"/>
    <sheet name="直工内訳Aa" sheetId="3" r:id="rId3"/>
    <sheet name="共通仮設内訳Ba" sheetId="4" r:id="rId4"/>
    <sheet name="現場管理内訳Bb" sheetId="5" r:id="rId5"/>
    <sheet name="一般管理等内訳Bc" sheetId="6" r:id="rId6"/>
    <sheet name="Aa01" sheetId="7" r:id="rId7"/>
    <sheet name="Aa02" sheetId="8" r:id="rId8"/>
    <sheet name="Aa03" sheetId="9" r:id="rId9"/>
    <sheet name="Aa04" sheetId="10" r:id="rId10"/>
  </sheets>
  <definedNames>
    <definedName name="_Regression_Int" localSheetId="6" hidden="1">1</definedName>
    <definedName name="_Regression_Int" localSheetId="7" hidden="1">1</definedName>
    <definedName name="_Regression_Int" localSheetId="8" hidden="1">1</definedName>
    <definedName name="_Regression_Int" localSheetId="9" hidden="1">1</definedName>
    <definedName name="_Regression_Int" localSheetId="5" hidden="1">1</definedName>
    <definedName name="_Regression_Int" localSheetId="3" hidden="1">1</definedName>
    <definedName name="_Regression_Int" localSheetId="4" hidden="1">1</definedName>
    <definedName name="_Regression_Int" localSheetId="1" hidden="1">1</definedName>
    <definedName name="_Regression_Int" localSheetId="2" hidden="1">1</definedName>
    <definedName name="_xlnm.Print_Area" localSheetId="6">'Aa01'!$B$1:$K$37</definedName>
    <definedName name="_xlnm.Print_Area" localSheetId="7">'Aa02'!$B$1:$K$37</definedName>
    <definedName name="_xlnm.Print_Area" localSheetId="8">'Aa03'!$B$1:$K$37</definedName>
    <definedName name="_xlnm.Print_Area" localSheetId="9">'Aa04'!$B$1:$K$37</definedName>
    <definedName name="_xlnm.Print_Area" localSheetId="5">一般管理等内訳Bc!$B$1:$K$37</definedName>
    <definedName name="_xlnm.Print_Area" localSheetId="3">共通仮設内訳Ba!$B$1:$K$73</definedName>
    <definedName name="_xlnm.Print_Area" localSheetId="4">現場管理内訳Bb!$B$1:$K$73</definedName>
    <definedName name="_xlnm.Print_Area" localSheetId="1">工事価格書!$B$1:$K$37</definedName>
    <definedName name="_xlnm.Print_Area" localSheetId="0">工事設計書!$A$1:$O$33</definedName>
    <definedName name="_xlnm.Print_Area" localSheetId="2">直工内訳Aa!$B$1:$K$73</definedName>
    <definedName name="Print_Area_MI" localSheetId="5">一般管理等内訳Bc!#REF!</definedName>
    <definedName name="Print_Area_MI" localSheetId="3">共通仮設内訳Ba!#REF!</definedName>
    <definedName name="Print_Area_MI" localSheetId="4">現場管理内訳Bb!#REF!</definedName>
    <definedName name="Print_Area_MI" localSheetId="1">工事価格書!#REF!</definedName>
    <definedName name="Print_Area_MI" localSheetId="2">直工内訳Aa!#REF!</definedName>
    <definedName name="_xlnm.Print_Titles" localSheetId="6">'Aa01'!$1:$1</definedName>
    <definedName name="_xlnm.Print_Titles" localSheetId="7">'Aa02'!$1:$1</definedName>
    <definedName name="_xlnm.Print_Titles" localSheetId="8">'Aa03'!$1:$1</definedName>
    <definedName name="_xlnm.Print_Titles" localSheetId="9">'Aa04'!$1:$1</definedName>
    <definedName name="_xlnm.Print_Titles" localSheetId="3">共通仮設内訳Ba!$1:$1</definedName>
    <definedName name="_xlnm.Print_Titles" localSheetId="4">現場管理内訳Bb!$1:$1</definedName>
    <definedName name="_xlnm.Print_Titles" localSheetId="2">直工内訳Aa!$1:$1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10" l="1"/>
  <c r="F32" i="10"/>
  <c r="F30" i="10"/>
  <c r="F28" i="10"/>
  <c r="F26" i="10"/>
  <c r="F24" i="10"/>
  <c r="F22" i="10"/>
  <c r="F20" i="10"/>
  <c r="F18" i="10"/>
  <c r="F16" i="10"/>
  <c r="F14" i="10"/>
  <c r="F12" i="10"/>
  <c r="F10" i="10"/>
  <c r="F8" i="10"/>
  <c r="F6" i="10"/>
  <c r="F4" i="10"/>
  <c r="C3" i="10"/>
  <c r="C2" i="10"/>
  <c r="F34" i="9"/>
  <c r="F32" i="9"/>
  <c r="F30" i="9"/>
  <c r="F28" i="9"/>
  <c r="F26" i="9"/>
  <c r="F24" i="9"/>
  <c r="F22" i="9"/>
  <c r="F20" i="9"/>
  <c r="F18" i="9"/>
  <c r="F16" i="9"/>
  <c r="F14" i="9"/>
  <c r="F12" i="9"/>
  <c r="F10" i="9"/>
  <c r="F8" i="9"/>
  <c r="F6" i="9"/>
  <c r="F4" i="9"/>
  <c r="C3" i="9"/>
  <c r="C2" i="9"/>
  <c r="F34" i="8"/>
  <c r="F32" i="8"/>
  <c r="F30" i="8"/>
  <c r="F28" i="8"/>
  <c r="F26" i="8"/>
  <c r="F24" i="8"/>
  <c r="F22" i="8"/>
  <c r="F20" i="8"/>
  <c r="F18" i="8"/>
  <c r="F16" i="8"/>
  <c r="F14" i="8"/>
  <c r="F12" i="8"/>
  <c r="F10" i="8"/>
  <c r="F8" i="8"/>
  <c r="F6" i="8"/>
  <c r="F4" i="8"/>
  <c r="C3" i="8"/>
  <c r="B3" i="8"/>
  <c r="C2" i="8"/>
  <c r="F34" i="7"/>
  <c r="F32" i="7"/>
  <c r="F30" i="7"/>
  <c r="F28" i="7"/>
  <c r="F26" i="7"/>
  <c r="F24" i="7"/>
  <c r="F22" i="7"/>
  <c r="F20" i="7"/>
  <c r="F18" i="7"/>
  <c r="F16" i="7"/>
  <c r="F14" i="7"/>
  <c r="F12" i="7"/>
  <c r="F10" i="7"/>
  <c r="F8" i="7"/>
  <c r="F6" i="7"/>
  <c r="F4" i="7"/>
  <c r="C3" i="7"/>
  <c r="C2" i="7"/>
  <c r="A27" i="6"/>
  <c r="A19" i="6"/>
  <c r="A17" i="6"/>
  <c r="A21" i="6" s="1"/>
  <c r="A15" i="6"/>
  <c r="B11" i="6"/>
  <c r="A11" i="6"/>
  <c r="D10" i="6"/>
  <c r="F9" i="6"/>
  <c r="E9" i="6"/>
  <c r="A9" i="6"/>
  <c r="B9" i="6" s="1"/>
  <c r="E8" i="6"/>
  <c r="D8" i="6"/>
  <c r="C7" i="6"/>
  <c r="F70" i="5"/>
  <c r="F68" i="5"/>
  <c r="F66" i="5"/>
  <c r="F64" i="5"/>
  <c r="F62" i="5"/>
  <c r="F60" i="5"/>
  <c r="F58" i="5"/>
  <c r="F56" i="5"/>
  <c r="F54" i="5"/>
  <c r="F52" i="5"/>
  <c r="F50" i="5"/>
  <c r="F48" i="5"/>
  <c r="F46" i="5"/>
  <c r="K42" i="5"/>
  <c r="F40" i="5"/>
  <c r="B31" i="5"/>
  <c r="A31" i="5"/>
  <c r="B29" i="5"/>
  <c r="A29" i="5"/>
  <c r="B25" i="5"/>
  <c r="A25" i="5"/>
  <c r="B23" i="5"/>
  <c r="A23" i="5"/>
  <c r="B19" i="5"/>
  <c r="A19" i="5"/>
  <c r="B17" i="5"/>
  <c r="A17" i="5"/>
  <c r="K11" i="5"/>
  <c r="C11" i="5"/>
  <c r="E11" i="5" s="1"/>
  <c r="B11" i="5"/>
  <c r="B39" i="5" s="1"/>
  <c r="A11" i="5"/>
  <c r="F10" i="5"/>
  <c r="D10" i="5"/>
  <c r="F9" i="5"/>
  <c r="E9" i="5"/>
  <c r="B9" i="5"/>
  <c r="A9" i="5"/>
  <c r="E8" i="5"/>
  <c r="D8" i="5"/>
  <c r="K38" i="5" s="1"/>
  <c r="C7" i="5"/>
  <c r="F70" i="4"/>
  <c r="F68" i="4"/>
  <c r="F66" i="4"/>
  <c r="F64" i="4"/>
  <c r="F62" i="4"/>
  <c r="F60" i="4"/>
  <c r="F58" i="4"/>
  <c r="F56" i="4"/>
  <c r="F54" i="4"/>
  <c r="F52" i="4"/>
  <c r="F50" i="4"/>
  <c r="F48" i="4"/>
  <c r="F46" i="4"/>
  <c r="F44" i="4"/>
  <c r="F42" i="4"/>
  <c r="F40" i="4"/>
  <c r="B31" i="4"/>
  <c r="A31" i="4"/>
  <c r="B29" i="4"/>
  <c r="A29" i="4"/>
  <c r="B25" i="4"/>
  <c r="A25" i="4"/>
  <c r="B23" i="4"/>
  <c r="A23" i="4"/>
  <c r="B19" i="4"/>
  <c r="A19" i="4"/>
  <c r="B17" i="4"/>
  <c r="A17" i="4"/>
  <c r="K11" i="4"/>
  <c r="C11" i="4"/>
  <c r="E11" i="4" s="1"/>
  <c r="F10" i="4"/>
  <c r="F9" i="4"/>
  <c r="E9" i="4"/>
  <c r="A9" i="4"/>
  <c r="B9" i="4" s="1"/>
  <c r="E8" i="4"/>
  <c r="F8" i="4" s="1"/>
  <c r="D8" i="4"/>
  <c r="K38" i="4" s="1"/>
  <c r="C7" i="4"/>
  <c r="F71" i="3"/>
  <c r="E71" i="3"/>
  <c r="B71" i="3"/>
  <c r="A71" i="3"/>
  <c r="F70" i="3"/>
  <c r="F69" i="3"/>
  <c r="E69" i="3"/>
  <c r="B69" i="3"/>
  <c r="A69" i="3"/>
  <c r="F68" i="3"/>
  <c r="F67" i="3"/>
  <c r="E67" i="3"/>
  <c r="B67" i="3"/>
  <c r="A67" i="3"/>
  <c r="F66" i="3"/>
  <c r="F65" i="3"/>
  <c r="E65" i="3"/>
  <c r="B65" i="3"/>
  <c r="A65" i="3"/>
  <c r="F64" i="3"/>
  <c r="F63" i="3"/>
  <c r="E63" i="3"/>
  <c r="B63" i="3"/>
  <c r="A63" i="3"/>
  <c r="F62" i="3"/>
  <c r="F61" i="3"/>
  <c r="E61" i="3"/>
  <c r="B61" i="3"/>
  <c r="A61" i="3"/>
  <c r="F60" i="3"/>
  <c r="F59" i="3"/>
  <c r="E59" i="3"/>
  <c r="B59" i="3"/>
  <c r="A59" i="3"/>
  <c r="F58" i="3"/>
  <c r="F57" i="3"/>
  <c r="E57" i="3"/>
  <c r="B57" i="3"/>
  <c r="A57" i="3"/>
  <c r="F56" i="3"/>
  <c r="F55" i="3"/>
  <c r="E55" i="3"/>
  <c r="B55" i="3"/>
  <c r="A55" i="3"/>
  <c r="F54" i="3"/>
  <c r="F53" i="3"/>
  <c r="E53" i="3"/>
  <c r="B53" i="3"/>
  <c r="A53" i="3"/>
  <c r="F52" i="3"/>
  <c r="F51" i="3"/>
  <c r="E51" i="3"/>
  <c r="B51" i="3"/>
  <c r="A51" i="3"/>
  <c r="F50" i="3"/>
  <c r="F49" i="3"/>
  <c r="E49" i="3"/>
  <c r="B49" i="3"/>
  <c r="A49" i="3"/>
  <c r="F48" i="3"/>
  <c r="F47" i="3"/>
  <c r="E47" i="3"/>
  <c r="B47" i="3"/>
  <c r="A47" i="3"/>
  <c r="F46" i="3"/>
  <c r="F45" i="3"/>
  <c r="E45" i="3"/>
  <c r="B45" i="3"/>
  <c r="A45" i="3"/>
  <c r="F44" i="3"/>
  <c r="F43" i="3"/>
  <c r="E43" i="3"/>
  <c r="B43" i="3"/>
  <c r="A43" i="3"/>
  <c r="F42" i="3"/>
  <c r="F41" i="3"/>
  <c r="E41" i="3"/>
  <c r="B41" i="3"/>
  <c r="A41" i="3"/>
  <c r="F40" i="3"/>
  <c r="F39" i="3"/>
  <c r="E39" i="3"/>
  <c r="B39" i="3"/>
  <c r="A39" i="3"/>
  <c r="F38" i="3"/>
  <c r="F37" i="3"/>
  <c r="E37" i="3"/>
  <c r="B37" i="3"/>
  <c r="A37" i="3"/>
  <c r="F36" i="3"/>
  <c r="F35" i="3"/>
  <c r="E35" i="3"/>
  <c r="B35" i="3"/>
  <c r="A35" i="3"/>
  <c r="F34" i="3"/>
  <c r="F33" i="3"/>
  <c r="E33" i="3"/>
  <c r="B33" i="3"/>
  <c r="A33" i="3"/>
  <c r="F32" i="3"/>
  <c r="F31" i="3"/>
  <c r="E31" i="3"/>
  <c r="B31" i="3"/>
  <c r="A31" i="3"/>
  <c r="F30" i="3"/>
  <c r="F29" i="3"/>
  <c r="E29" i="3"/>
  <c r="B29" i="3"/>
  <c r="A29" i="3"/>
  <c r="F28" i="3"/>
  <c r="F27" i="3"/>
  <c r="E27" i="3"/>
  <c r="B27" i="3"/>
  <c r="A27" i="3"/>
  <c r="F26" i="3"/>
  <c r="F25" i="3"/>
  <c r="E25" i="3"/>
  <c r="B25" i="3"/>
  <c r="A25" i="3"/>
  <c r="F24" i="3"/>
  <c r="F23" i="3"/>
  <c r="E23" i="3"/>
  <c r="B23" i="3"/>
  <c r="A23" i="3"/>
  <c r="F22" i="3"/>
  <c r="F21" i="3"/>
  <c r="E21" i="3"/>
  <c r="B21" i="3"/>
  <c r="A21" i="3"/>
  <c r="F20" i="3"/>
  <c r="F19" i="3"/>
  <c r="E19" i="3"/>
  <c r="B19" i="3"/>
  <c r="A19" i="3"/>
  <c r="F18" i="3"/>
  <c r="F17" i="3"/>
  <c r="B17" i="3"/>
  <c r="A17" i="3"/>
  <c r="F16" i="3"/>
  <c r="F15" i="3"/>
  <c r="E15" i="3"/>
  <c r="B15" i="3"/>
  <c r="A15" i="3"/>
  <c r="F14" i="3"/>
  <c r="F13" i="3"/>
  <c r="E13" i="3"/>
  <c r="A13" i="3"/>
  <c r="F12" i="3"/>
  <c r="F11" i="3"/>
  <c r="E11" i="3"/>
  <c r="A11" i="3"/>
  <c r="F10" i="3"/>
  <c r="F9" i="3"/>
  <c r="E9" i="3"/>
  <c r="A9" i="3"/>
  <c r="F8" i="3"/>
  <c r="F7" i="3"/>
  <c r="E7" i="3"/>
  <c r="A7" i="3"/>
  <c r="F6" i="3"/>
  <c r="C5" i="3"/>
  <c r="D4" i="3"/>
  <c r="C3" i="3"/>
  <c r="C37" i="2"/>
  <c r="C29" i="2"/>
  <c r="E20" i="2"/>
  <c r="E18" i="2"/>
  <c r="E16" i="2"/>
  <c r="F7" i="2"/>
  <c r="E7" i="2"/>
  <c r="B7" i="2"/>
  <c r="B5" i="3" s="1"/>
  <c r="F6" i="2"/>
  <c r="F11" i="5" l="1"/>
  <c r="A11" i="4"/>
  <c r="F20" i="2"/>
  <c r="F8" i="5"/>
  <c r="B13" i="3"/>
  <c r="B3" i="10" s="1"/>
  <c r="B11" i="3"/>
  <c r="B3" i="9" s="1"/>
  <c r="B7" i="3"/>
  <c r="B3" i="7" s="1"/>
  <c r="F18" i="2"/>
  <c r="F16" i="2"/>
  <c r="B11" i="4"/>
  <c r="B39" i="4" s="1"/>
  <c r="F11" i="4"/>
  <c r="D10" i="4"/>
  <c r="F8" i="6"/>
</calcChain>
</file>

<file path=xl/sharedStrings.xml><?xml version="1.0" encoding="utf-8"?>
<sst xmlns="http://schemas.openxmlformats.org/spreadsheetml/2006/main" count="274" uniqueCount="150">
  <si>
    <t>工事設計書</t>
    <phoneticPr fontId="7"/>
  </si>
  <si>
    <t>令和７年度</t>
    <rPh sb="0" eb="1">
      <t>レイ</t>
    </rPh>
    <rPh sb="1" eb="2">
      <t>ワ</t>
    </rPh>
    <rPh sb="3" eb="5">
      <t>ネンド</t>
    </rPh>
    <phoneticPr fontId="7"/>
  </si>
  <si>
    <t>部　　長</t>
  </si>
  <si>
    <t>課　　長</t>
    <rPh sb="0" eb="1">
      <t>カ</t>
    </rPh>
    <rPh sb="3" eb="4">
      <t>チョウ</t>
    </rPh>
    <phoneticPr fontId="7"/>
  </si>
  <si>
    <t>リーダー</t>
    <phoneticPr fontId="7"/>
  </si>
  <si>
    <t>グループ（担当者）</t>
    <rPh sb="5" eb="8">
      <t>タントウシャ</t>
    </rPh>
    <phoneticPr fontId="7"/>
  </si>
  <si>
    <t>審　　査</t>
    <rPh sb="0" eb="1">
      <t>シン</t>
    </rPh>
    <rPh sb="3" eb="4">
      <t>ジャ</t>
    </rPh>
    <phoneticPr fontId="7"/>
  </si>
  <si>
    <t>設　　計</t>
    <rPh sb="0" eb="1">
      <t>セツ</t>
    </rPh>
    <rPh sb="3" eb="4">
      <t>ケイ</t>
    </rPh>
    <phoneticPr fontId="7"/>
  </si>
  <si>
    <t>工　事</t>
    <phoneticPr fontId="7"/>
  </si>
  <si>
    <t>多文ス工　第31号</t>
    <rPh sb="0" eb="1">
      <t>タ</t>
    </rPh>
    <rPh sb="1" eb="2">
      <t>ブン</t>
    </rPh>
    <rPh sb="3" eb="4">
      <t>コウ</t>
    </rPh>
    <rPh sb="5" eb="6">
      <t>ダイ</t>
    </rPh>
    <rPh sb="8" eb="9">
      <t>ゴウ</t>
    </rPh>
    <phoneticPr fontId="7"/>
  </si>
  <si>
    <t>番　号</t>
    <rPh sb="0" eb="1">
      <t>バン</t>
    </rPh>
    <rPh sb="2" eb="3">
      <t>ゴウ</t>
    </rPh>
    <phoneticPr fontId="7"/>
  </si>
  <si>
    <t>工事名</t>
    <phoneticPr fontId="7"/>
  </si>
  <si>
    <t>三の倉市民の里浄化槽等解体撤去工事</t>
    <rPh sb="0" eb="1">
      <t>サン</t>
    </rPh>
    <rPh sb="2" eb="5">
      <t>クラシミン</t>
    </rPh>
    <rPh sb="6" eb="7">
      <t>サト</t>
    </rPh>
    <rPh sb="7" eb="9">
      <t>ジョウカ</t>
    </rPh>
    <rPh sb="9" eb="10">
      <t>ソウ</t>
    </rPh>
    <rPh sb="10" eb="11">
      <t>トウ</t>
    </rPh>
    <rPh sb="11" eb="13">
      <t>カイタイ</t>
    </rPh>
    <rPh sb="13" eb="15">
      <t>テッキョ</t>
    </rPh>
    <rPh sb="15" eb="17">
      <t>コウジ</t>
    </rPh>
    <phoneticPr fontId="7"/>
  </si>
  <si>
    <t>施　工</t>
    <phoneticPr fontId="7"/>
  </si>
  <si>
    <t>多治見市三の倉町猪場37番地　他</t>
    <rPh sb="4" eb="5">
      <t>サン</t>
    </rPh>
    <rPh sb="6" eb="8">
      <t>クラチョウ</t>
    </rPh>
    <rPh sb="8" eb="9">
      <t>イノ</t>
    </rPh>
    <rPh sb="9" eb="10">
      <t>バ</t>
    </rPh>
    <rPh sb="12" eb="14">
      <t>バンチ</t>
    </rPh>
    <rPh sb="15" eb="16">
      <t>ホカ</t>
    </rPh>
    <phoneticPr fontId="1"/>
  </si>
  <si>
    <t>場　所</t>
    <rPh sb="0" eb="1">
      <t>バ</t>
    </rPh>
    <rPh sb="2" eb="3">
      <t>トコロ</t>
    </rPh>
    <phoneticPr fontId="7"/>
  </si>
  <si>
    <t>設計概要</t>
    <rPh sb="0" eb="1">
      <t>シツラ</t>
    </rPh>
    <rPh sb="1" eb="2">
      <t>ケイ</t>
    </rPh>
    <rPh sb="2" eb="3">
      <t>オオムネ</t>
    </rPh>
    <rPh sb="3" eb="4">
      <t>ヨウ</t>
    </rPh>
    <phoneticPr fontId="7"/>
  </si>
  <si>
    <t xml:space="preserve">　三の倉市民の里において、次のとおり工事をするもの。
＜施設概要＞
【本館】
　・竣工年月：平成1年5月
　・構造規模：S造、地上2階、地下1階
　・延べ面積：1,659㎡
【しいたけ小屋】
　・竣工年月：平成1年3月
　・構造規模：S造、地上1階、地下なし
　・延べ面積：145㎡
＜工事概要＞
　・直接仮設工事　　　　　　 … 1.0式
　・本館浄化槽解体工事工事 　… 1.0式
　・しいたけ栽培施設解体工事 … 1.0式
　・しいたけ栽培施設補修工事 … 1.0式
</t>
    <rPh sb="1" eb="2">
      <t>サン</t>
    </rPh>
    <rPh sb="3" eb="6">
      <t>クラシミン</t>
    </rPh>
    <rPh sb="7" eb="8">
      <t>サト</t>
    </rPh>
    <rPh sb="13" eb="14">
      <t>ツギ</t>
    </rPh>
    <rPh sb="18" eb="20">
      <t>コウジ</t>
    </rPh>
    <rPh sb="29" eb="31">
      <t>シセツ</t>
    </rPh>
    <rPh sb="31" eb="33">
      <t>ガイヨウ</t>
    </rPh>
    <rPh sb="36" eb="38">
      <t>ホンカン</t>
    </rPh>
    <rPh sb="47" eb="49">
      <t>ヘイセイ</t>
    </rPh>
    <rPh sb="72" eb="73">
      <t>カイ</t>
    </rPh>
    <rPh sb="94" eb="96">
      <t>コヤ</t>
    </rPh>
    <rPh sb="154" eb="156">
      <t>チョクセツ</t>
    </rPh>
    <rPh sb="156" eb="158">
      <t>カセツ</t>
    </rPh>
    <rPh sb="158" eb="160">
      <t>コウジ</t>
    </rPh>
    <rPh sb="176" eb="178">
      <t>ホンカン</t>
    </rPh>
    <rPh sb="178" eb="185">
      <t>ジョウカソウカイタイコウジ</t>
    </rPh>
    <rPh sb="185" eb="187">
      <t>コウジ</t>
    </rPh>
    <rPh sb="194" eb="195">
      <t>シキ</t>
    </rPh>
    <rPh sb="202" eb="206">
      <t>サイバイシセツ</t>
    </rPh>
    <rPh sb="206" eb="208">
      <t>カイタイ</t>
    </rPh>
    <rPh sb="208" eb="210">
      <t>コウジ</t>
    </rPh>
    <rPh sb="216" eb="217">
      <t>シキ</t>
    </rPh>
    <rPh sb="224" eb="228">
      <t>サイバイシセツ</t>
    </rPh>
    <rPh sb="228" eb="230">
      <t>ホシュウ</t>
    </rPh>
    <rPh sb="230" eb="232">
      <t>コウジ</t>
    </rPh>
    <rPh sb="238" eb="239">
      <t>シキ</t>
    </rPh>
    <phoneticPr fontId="7"/>
  </si>
  <si>
    <t>設　計</t>
    <rPh sb="0" eb="1">
      <t>シツラ</t>
    </rPh>
    <rPh sb="2" eb="3">
      <t>ケイ</t>
    </rPh>
    <phoneticPr fontId="7"/>
  </si>
  <si>
    <t>附帯</t>
    <rPh sb="0" eb="2">
      <t>フタイ</t>
    </rPh>
    <phoneticPr fontId="7"/>
  </si>
  <si>
    <t>変更</t>
    <rPh sb="0" eb="2">
      <t>ヘンコウ</t>
    </rPh>
    <phoneticPr fontId="7"/>
  </si>
  <si>
    <t>その他</t>
    <rPh sb="2" eb="3">
      <t>タ</t>
    </rPh>
    <phoneticPr fontId="7"/>
  </si>
  <si>
    <t>年月日</t>
    <rPh sb="0" eb="3">
      <t>ネンガッピ</t>
    </rPh>
    <phoneticPr fontId="7"/>
  </si>
  <si>
    <t>種　別</t>
    <rPh sb="0" eb="1">
      <t>タネ</t>
    </rPh>
    <rPh sb="2" eb="3">
      <t>ベツ</t>
    </rPh>
    <phoneticPr fontId="7"/>
  </si>
  <si>
    <t>（　　　）</t>
    <phoneticPr fontId="7"/>
  </si>
  <si>
    <t>入札の</t>
    <rPh sb="0" eb="2">
      <t>ニュウサツ</t>
    </rPh>
    <phoneticPr fontId="7"/>
  </si>
  <si>
    <t>現場説明</t>
    <rPh sb="0" eb="2">
      <t>ゲンバ</t>
    </rPh>
    <rPh sb="2" eb="4">
      <t>セツメイ</t>
    </rPh>
    <phoneticPr fontId="7"/>
  </si>
  <si>
    <t>別冊仕様書</t>
    <phoneticPr fontId="7"/>
  </si>
  <si>
    <t>その他</t>
    <phoneticPr fontId="7"/>
  </si>
  <si>
    <t>直営</t>
    <rPh sb="0" eb="2">
      <t>チョクエイ</t>
    </rPh>
    <phoneticPr fontId="7"/>
  </si>
  <si>
    <t>請負</t>
    <rPh sb="0" eb="2">
      <t>ウケオイ</t>
    </rPh>
    <phoneticPr fontId="7"/>
  </si>
  <si>
    <t>注　意</t>
    <rPh sb="0" eb="1">
      <t>チュウ</t>
    </rPh>
    <rPh sb="2" eb="3">
      <t>イ</t>
    </rPh>
    <phoneticPr fontId="7"/>
  </si>
  <si>
    <t>有・無</t>
    <rPh sb="0" eb="1">
      <t>ア</t>
    </rPh>
    <rPh sb="2" eb="3">
      <t>ナ</t>
    </rPh>
    <phoneticPr fontId="7"/>
  </si>
  <si>
    <t>方　法</t>
    <rPh sb="0" eb="1">
      <t>カタ</t>
    </rPh>
    <rPh sb="2" eb="3">
      <t>ホウ</t>
    </rPh>
    <phoneticPr fontId="7"/>
  </si>
  <si>
    <t>契約締結日</t>
    <rPh sb="0" eb="2">
      <t>ケイヤク</t>
    </rPh>
    <rPh sb="2" eb="4">
      <t>テイケツ</t>
    </rPh>
    <rPh sb="4" eb="5">
      <t>ビ</t>
    </rPh>
    <phoneticPr fontId="7"/>
  </si>
  <si>
    <t>～</t>
    <phoneticPr fontId="7"/>
  </si>
  <si>
    <t>工　期</t>
    <phoneticPr fontId="7"/>
  </si>
  <si>
    <t>工事着手の日から  日以内</t>
    <rPh sb="0" eb="2">
      <t>コウジ</t>
    </rPh>
    <rPh sb="2" eb="4">
      <t>チャクシュ</t>
    </rPh>
    <rPh sb="5" eb="6">
      <t>ヒ</t>
    </rPh>
    <rPh sb="10" eb="11">
      <t>ニチ</t>
    </rPh>
    <rPh sb="11" eb="13">
      <t>イナイ</t>
    </rPh>
    <phoneticPr fontId="7"/>
  </si>
  <si>
    <t>起 変</t>
    <rPh sb="0" eb="1">
      <t>キ</t>
    </rPh>
    <rPh sb="2" eb="3">
      <t>ヘン</t>
    </rPh>
    <phoneticPr fontId="7"/>
  </si>
  <si>
    <t>工 更</t>
    <phoneticPr fontId="7"/>
  </si>
  <si>
    <t>理</t>
    <rPh sb="0" eb="1">
      <t>リ</t>
    </rPh>
    <phoneticPr fontId="7"/>
  </si>
  <si>
    <t>由</t>
    <rPh sb="0" eb="1">
      <t>ユウ</t>
    </rPh>
    <phoneticPr fontId="7"/>
  </si>
  <si>
    <t>特</t>
    <rPh sb="0" eb="1">
      <t>トク</t>
    </rPh>
    <phoneticPr fontId="7"/>
  </si>
  <si>
    <t>記</t>
    <rPh sb="0" eb="1">
      <t>キ</t>
    </rPh>
    <phoneticPr fontId="7"/>
  </si>
  <si>
    <t>事</t>
    <rPh sb="0" eb="1">
      <t>ジ</t>
    </rPh>
    <phoneticPr fontId="7"/>
  </si>
  <si>
    <t>項</t>
    <rPh sb="0" eb="1">
      <t>コウ</t>
    </rPh>
    <phoneticPr fontId="7"/>
  </si>
  <si>
    <t>当　初　設　計　額</t>
    <rPh sb="0" eb="1">
      <t>トウ</t>
    </rPh>
    <rPh sb="2" eb="3">
      <t>ショ</t>
    </rPh>
    <rPh sb="4" eb="5">
      <t>シツラ</t>
    </rPh>
    <rPh sb="6" eb="7">
      <t>ケイ</t>
    </rPh>
    <rPh sb="8" eb="9">
      <t>ガク</t>
    </rPh>
    <phoneticPr fontId="7"/>
  </si>
  <si>
    <t>第　一　回　変　更　設　計　額</t>
    <rPh sb="0" eb="1">
      <t>ダイ</t>
    </rPh>
    <rPh sb="2" eb="3">
      <t>イッ</t>
    </rPh>
    <rPh sb="4" eb="5">
      <t>カイ</t>
    </rPh>
    <rPh sb="6" eb="7">
      <t>ヘン</t>
    </rPh>
    <rPh sb="8" eb="9">
      <t>サラ</t>
    </rPh>
    <rPh sb="10" eb="11">
      <t>シツラ</t>
    </rPh>
    <rPh sb="12" eb="13">
      <t>ケイ</t>
    </rPh>
    <rPh sb="14" eb="15">
      <t>ガク</t>
    </rPh>
    <phoneticPr fontId="7"/>
  </si>
  <si>
    <t>第　二　回　変　更　設　計　額</t>
    <rPh sb="0" eb="1">
      <t>ダイ</t>
    </rPh>
    <rPh sb="2" eb="3">
      <t>ニ</t>
    </rPh>
    <rPh sb="4" eb="5">
      <t>カイ</t>
    </rPh>
    <rPh sb="6" eb="7">
      <t>ヘン</t>
    </rPh>
    <rPh sb="8" eb="9">
      <t>サラ</t>
    </rPh>
    <rPh sb="10" eb="11">
      <t>シツラ</t>
    </rPh>
    <rPh sb="12" eb="13">
      <t>ケイ</t>
    </rPh>
    <rPh sb="14" eb="15">
      <t>ガク</t>
    </rPh>
    <phoneticPr fontId="7"/>
  </si>
  <si>
    <t>工事価格</t>
    <phoneticPr fontId="7"/>
  </si>
  <si>
    <t>消費税等相当額</t>
    <rPh sb="0" eb="1">
      <t>ケ</t>
    </rPh>
    <rPh sb="1" eb="2">
      <t>ヒ</t>
    </rPh>
    <rPh sb="2" eb="3">
      <t>ゼイ</t>
    </rPh>
    <rPh sb="3" eb="4">
      <t>トウ</t>
    </rPh>
    <rPh sb="4" eb="5">
      <t>ソウ</t>
    </rPh>
    <rPh sb="5" eb="6">
      <t>トウ</t>
    </rPh>
    <rPh sb="6" eb="7">
      <t>ガク</t>
    </rPh>
    <phoneticPr fontId="7"/>
  </si>
  <si>
    <t>総工事費</t>
    <phoneticPr fontId="7"/>
  </si>
  <si>
    <t>多治見市</t>
    <rPh sb="0" eb="1">
      <t>タ</t>
    </rPh>
    <rPh sb="1" eb="2">
      <t>オサム</t>
    </rPh>
    <rPh sb="2" eb="3">
      <t>ミ</t>
    </rPh>
    <rPh sb="3" eb="4">
      <t>シ</t>
    </rPh>
    <phoneticPr fontId="7"/>
  </si>
  <si>
    <t>名　　　　称</t>
  </si>
  <si>
    <t>仕　　　様</t>
  </si>
  <si>
    <t>数量</t>
  </si>
  <si>
    <t>単位</t>
  </si>
  <si>
    <t>単価</t>
  </si>
  <si>
    <t>金　額</t>
  </si>
  <si>
    <t>摘　　要</t>
  </si>
  <si>
    <t>Ａ</t>
    <phoneticPr fontId="20"/>
  </si>
  <si>
    <t>直接工事費</t>
    <phoneticPr fontId="20"/>
  </si>
  <si>
    <t>建築工事</t>
    <rPh sb="0" eb="2">
      <t>ケンチク</t>
    </rPh>
    <rPh sb="2" eb="4">
      <t>コウジ</t>
    </rPh>
    <phoneticPr fontId="20"/>
  </si>
  <si>
    <t>計</t>
    <rPh sb="0" eb="1">
      <t>ケイ</t>
    </rPh>
    <phoneticPr fontId="20"/>
  </si>
  <si>
    <t>Ｂ</t>
    <phoneticPr fontId="20"/>
  </si>
  <si>
    <t>共通費</t>
    <rPh sb="0" eb="2">
      <t>キョウツウ</t>
    </rPh>
    <rPh sb="2" eb="3">
      <t>ヒ</t>
    </rPh>
    <phoneticPr fontId="20"/>
  </si>
  <si>
    <t>a</t>
    <phoneticPr fontId="20"/>
  </si>
  <si>
    <t>共通仮設費</t>
    <rPh sb="0" eb="2">
      <t>キョウツウ</t>
    </rPh>
    <rPh sb="2" eb="4">
      <t>カセツ</t>
    </rPh>
    <rPh sb="4" eb="5">
      <t>ヒ</t>
    </rPh>
    <phoneticPr fontId="20"/>
  </si>
  <si>
    <t>式</t>
    <rPh sb="0" eb="1">
      <t>シキ</t>
    </rPh>
    <phoneticPr fontId="20"/>
  </si>
  <si>
    <t>b</t>
    <phoneticPr fontId="20"/>
  </si>
  <si>
    <t>現場管理費</t>
    <rPh sb="0" eb="2">
      <t>ゲンバ</t>
    </rPh>
    <rPh sb="2" eb="5">
      <t>カンリヒ</t>
    </rPh>
    <phoneticPr fontId="20"/>
  </si>
  <si>
    <t>c</t>
    <phoneticPr fontId="20"/>
  </si>
  <si>
    <t>一般管理費等</t>
    <rPh sb="0" eb="2">
      <t>イッパン</t>
    </rPh>
    <rPh sb="2" eb="6">
      <t>カンリヒトウ</t>
    </rPh>
    <phoneticPr fontId="20"/>
  </si>
  <si>
    <t>Ａ（直接工事費）＋Ｂ（共通費）</t>
    <phoneticPr fontId="20"/>
  </si>
  <si>
    <t>Ｃ</t>
    <phoneticPr fontId="20"/>
  </si>
  <si>
    <t>消費税等相当額</t>
    <rPh sb="0" eb="3">
      <t>ショウヒゼイ</t>
    </rPh>
    <rPh sb="3" eb="4">
      <t>トウ</t>
    </rPh>
    <rPh sb="4" eb="7">
      <t>ソウトウガク</t>
    </rPh>
    <phoneticPr fontId="20"/>
  </si>
  <si>
    <t>Ｄ</t>
    <phoneticPr fontId="20"/>
  </si>
  <si>
    <t>直接仮設工事</t>
    <rPh sb="0" eb="2">
      <t>チョクセツ</t>
    </rPh>
    <rPh sb="2" eb="4">
      <t>カセツ</t>
    </rPh>
    <rPh sb="4" eb="6">
      <t>コウジ</t>
    </rPh>
    <phoneticPr fontId="15"/>
  </si>
  <si>
    <t>本館浄化槽解体工事</t>
    <rPh sb="0" eb="2">
      <t>ホンカン</t>
    </rPh>
    <rPh sb="2" eb="9">
      <t>ジョウカソウカイタイコウジ</t>
    </rPh>
    <phoneticPr fontId="15"/>
  </si>
  <si>
    <t>しいたけ栽培施設解体工事</t>
    <rPh sb="4" eb="6">
      <t>サイバイ</t>
    </rPh>
    <rPh sb="6" eb="8">
      <t>シセツ</t>
    </rPh>
    <rPh sb="8" eb="10">
      <t>カイタイ</t>
    </rPh>
    <rPh sb="10" eb="12">
      <t>コウジ</t>
    </rPh>
    <phoneticPr fontId="20"/>
  </si>
  <si>
    <t>しいたけ栽培施設補修工事</t>
    <rPh sb="4" eb="8">
      <t>サイバイシセツ</t>
    </rPh>
    <rPh sb="8" eb="10">
      <t>ホシュウ</t>
    </rPh>
    <rPh sb="10" eb="12">
      <t>コウジ</t>
    </rPh>
    <phoneticPr fontId="20"/>
  </si>
  <si>
    <t>合　計</t>
    <rPh sb="0" eb="1">
      <t>ゴウ</t>
    </rPh>
    <rPh sb="2" eb="3">
      <t>ケイ</t>
    </rPh>
    <phoneticPr fontId="20"/>
  </si>
  <si>
    <t>共通仮設費</t>
    <rPh sb="0" eb="2">
      <t>キョウツウ</t>
    </rPh>
    <rPh sb="2" eb="5">
      <t>カセツヒ</t>
    </rPh>
    <phoneticPr fontId="20"/>
  </si>
  <si>
    <t>積上げ</t>
  </si>
  <si>
    <t>共通仮設費内訳</t>
    <rPh sb="0" eb="2">
      <t>キョウツウ</t>
    </rPh>
    <rPh sb="2" eb="4">
      <t>カセツ</t>
    </rPh>
    <rPh sb="4" eb="5">
      <t>ヒ</t>
    </rPh>
    <rPh sb="5" eb="7">
      <t>ウチワケ</t>
    </rPh>
    <phoneticPr fontId="20"/>
  </si>
  <si>
    <t>改修</t>
  </si>
  <si>
    <t>【浄化槽仮設電源工事】</t>
    <rPh sb="1" eb="4">
      <t>ジョウカソウ</t>
    </rPh>
    <rPh sb="4" eb="6">
      <t>カセツ</t>
    </rPh>
    <rPh sb="6" eb="8">
      <t>デンゲン</t>
    </rPh>
    <rPh sb="8" eb="10">
      <t>コウジ</t>
    </rPh>
    <phoneticPr fontId="20"/>
  </si>
  <si>
    <t>600V架橋ポリビニールシースケーブル</t>
    <rPh sb="4" eb="6">
      <t>カキョウ</t>
    </rPh>
    <phoneticPr fontId="19"/>
  </si>
  <si>
    <t>CV　８sq－３C　材工共</t>
    <rPh sb="10" eb="13">
      <t>ザイコウトモ</t>
    </rPh>
    <phoneticPr fontId="19"/>
  </si>
  <si>
    <t>ｍ</t>
    <phoneticPr fontId="20"/>
  </si>
  <si>
    <t>仮設開閉器BOX</t>
    <rPh sb="0" eb="2">
      <t>カセツ</t>
    </rPh>
    <rPh sb="2" eb="4">
      <t>カイヘイ</t>
    </rPh>
    <rPh sb="4" eb="5">
      <t>キ</t>
    </rPh>
    <phoneticPr fontId="19"/>
  </si>
  <si>
    <t>ELB3P3E15Aブレーカー組込み　材工共</t>
    <rPh sb="15" eb="16">
      <t>クミ</t>
    </rPh>
    <rPh sb="16" eb="17">
      <t>コ</t>
    </rPh>
    <rPh sb="19" eb="22">
      <t>ザイコウトモ</t>
    </rPh>
    <phoneticPr fontId="19"/>
  </si>
  <si>
    <t>個</t>
    <rPh sb="0" eb="1">
      <t>コ</t>
    </rPh>
    <phoneticPr fontId="20"/>
  </si>
  <si>
    <t>接地極工事</t>
    <rPh sb="0" eb="1">
      <t>セツ</t>
    </rPh>
    <rPh sb="1" eb="2">
      <t>チ</t>
    </rPh>
    <rPh sb="2" eb="3">
      <t>ゴク</t>
    </rPh>
    <rPh sb="3" eb="5">
      <t>コウジ</t>
    </rPh>
    <phoneticPr fontId="19"/>
  </si>
  <si>
    <t>ED</t>
    <phoneticPr fontId="19"/>
  </si>
  <si>
    <t>箇所</t>
    <rPh sb="0" eb="2">
      <t>カショ</t>
    </rPh>
    <phoneticPr fontId="20"/>
  </si>
  <si>
    <t>上記仮設電源撤去費</t>
    <rPh sb="0" eb="2">
      <t>ジョウキ</t>
    </rPh>
    <rPh sb="2" eb="4">
      <t>カセツ</t>
    </rPh>
    <rPh sb="4" eb="6">
      <t>デンゲン</t>
    </rPh>
    <rPh sb="6" eb="8">
      <t>テッキョ</t>
    </rPh>
    <rPh sb="8" eb="9">
      <t>ヒ</t>
    </rPh>
    <phoneticPr fontId="19"/>
  </si>
  <si>
    <t>小計</t>
    <rPh sb="0" eb="1">
      <t>ショウ</t>
    </rPh>
    <rPh sb="1" eb="2">
      <t>ケイ</t>
    </rPh>
    <phoneticPr fontId="20"/>
  </si>
  <si>
    <t>現場管理費内訳</t>
    <rPh sb="0" eb="2">
      <t>ゲンバ</t>
    </rPh>
    <rPh sb="2" eb="5">
      <t>カンリヒ</t>
    </rPh>
    <rPh sb="4" eb="5">
      <t>ヒ</t>
    </rPh>
    <rPh sb="5" eb="7">
      <t>ウチワケ</t>
    </rPh>
    <phoneticPr fontId="20"/>
  </si>
  <si>
    <t>新営</t>
  </si>
  <si>
    <t>一般管理費等</t>
    <rPh sb="0" eb="2">
      <t>イッパン</t>
    </rPh>
    <rPh sb="2" eb="5">
      <t>カンリヒ</t>
    </rPh>
    <rPh sb="5" eb="6">
      <t>トウ</t>
    </rPh>
    <phoneticPr fontId="20"/>
  </si>
  <si>
    <t>【本館】</t>
    <rPh sb="1" eb="3">
      <t>ホンカン</t>
    </rPh>
    <phoneticPr fontId="20"/>
  </si>
  <si>
    <t>養生</t>
    <rPh sb="0" eb="2">
      <t>ヨウジョウ</t>
    </rPh>
    <phoneticPr fontId="15"/>
  </si>
  <si>
    <t>整理清掃後片付け</t>
    <rPh sb="0" eb="7">
      <t>セイリセイソウゴカタヅ</t>
    </rPh>
    <phoneticPr fontId="15"/>
  </si>
  <si>
    <t>土留工事</t>
    <rPh sb="0" eb="2">
      <t>ドド</t>
    </rPh>
    <rPh sb="2" eb="4">
      <t>コウジ</t>
    </rPh>
    <phoneticPr fontId="20"/>
  </si>
  <si>
    <t>搬入出庫費・残土処分費共</t>
    <rPh sb="0" eb="2">
      <t>ハンニュウ</t>
    </rPh>
    <rPh sb="2" eb="4">
      <t>シュッコ</t>
    </rPh>
    <rPh sb="4" eb="5">
      <t>ヒ</t>
    </rPh>
    <rPh sb="6" eb="8">
      <t>ザンド</t>
    </rPh>
    <rPh sb="8" eb="10">
      <t>ショブン</t>
    </rPh>
    <rPh sb="10" eb="11">
      <t>ヒ</t>
    </rPh>
    <rPh sb="11" eb="12">
      <t>トモ</t>
    </rPh>
    <phoneticPr fontId="20"/>
  </si>
  <si>
    <t>【しいたけ栽培施設】</t>
    <rPh sb="5" eb="9">
      <t>サイバイシセツ</t>
    </rPh>
    <phoneticPr fontId="20"/>
  </si>
  <si>
    <t>養生</t>
    <rPh sb="0" eb="2">
      <t>ヨウジョウ</t>
    </rPh>
    <phoneticPr fontId="20"/>
  </si>
  <si>
    <t>整理清掃片付け</t>
    <rPh sb="0" eb="2">
      <t>セイリ</t>
    </rPh>
    <rPh sb="2" eb="4">
      <t>セイソウ</t>
    </rPh>
    <rPh sb="4" eb="6">
      <t>カタヅ</t>
    </rPh>
    <phoneticPr fontId="20"/>
  </si>
  <si>
    <t>RC造浄化槽解体</t>
    <rPh sb="2" eb="3">
      <t>ゾウ</t>
    </rPh>
    <rPh sb="3" eb="6">
      <t>ジョウカソウ</t>
    </rPh>
    <rPh sb="6" eb="8">
      <t>カイタイ</t>
    </rPh>
    <phoneticPr fontId="19"/>
  </si>
  <si>
    <t>125人槽　接触ばっ気方式　Ｈ＝4500</t>
    <rPh sb="3" eb="4">
      <t>ニン</t>
    </rPh>
    <rPh sb="4" eb="5">
      <t>ソウ</t>
    </rPh>
    <rPh sb="6" eb="8">
      <t>セッショク</t>
    </rPh>
    <rPh sb="10" eb="11">
      <t>キ</t>
    </rPh>
    <rPh sb="11" eb="13">
      <t>ホウシキ</t>
    </rPh>
    <phoneticPr fontId="19"/>
  </si>
  <si>
    <t>m2</t>
    <phoneticPr fontId="19"/>
  </si>
  <si>
    <t>コンクリートがら運搬処分</t>
    <rPh sb="8" eb="10">
      <t>ウンパン</t>
    </rPh>
    <rPh sb="10" eb="12">
      <t>ショブン</t>
    </rPh>
    <phoneticPr fontId="19"/>
  </si>
  <si>
    <t>m3</t>
    <phoneticPr fontId="19"/>
  </si>
  <si>
    <t>レンガ囲い撤去</t>
    <rPh sb="3" eb="4">
      <t>カコ</t>
    </rPh>
    <rPh sb="5" eb="7">
      <t>テッキョ</t>
    </rPh>
    <phoneticPr fontId="19"/>
  </si>
  <si>
    <t>運搬処分共</t>
    <rPh sb="0" eb="2">
      <t>ウンパン</t>
    </rPh>
    <rPh sb="2" eb="4">
      <t>ショブン</t>
    </rPh>
    <rPh sb="4" eb="5">
      <t>トモ</t>
    </rPh>
    <phoneticPr fontId="19"/>
  </si>
  <si>
    <t>植栽撤去</t>
    <rPh sb="0" eb="2">
      <t>ショクサイ</t>
    </rPh>
    <rPh sb="2" eb="4">
      <t>テッキョ</t>
    </rPh>
    <phoneticPr fontId="19"/>
  </si>
  <si>
    <t>その他廃棄物運搬処分</t>
    <rPh sb="2" eb="3">
      <t>タ</t>
    </rPh>
    <rPh sb="3" eb="6">
      <t>ハイキブツ</t>
    </rPh>
    <rPh sb="6" eb="8">
      <t>ウンパン</t>
    </rPh>
    <rPh sb="8" eb="10">
      <t>ショブン</t>
    </rPh>
    <phoneticPr fontId="19"/>
  </si>
  <si>
    <t>ブロワ制御盤含む</t>
    <rPh sb="3" eb="6">
      <t>セイギョバン</t>
    </rPh>
    <rPh sb="6" eb="7">
      <t>フク</t>
    </rPh>
    <phoneticPr fontId="19"/>
  </si>
  <si>
    <t>式</t>
    <rPh sb="0" eb="1">
      <t>シキ</t>
    </rPh>
    <phoneticPr fontId="19"/>
  </si>
  <si>
    <t>埋戻し転圧</t>
    <rPh sb="0" eb="2">
      <t>ウメモド</t>
    </rPh>
    <rPh sb="1" eb="2">
      <t>モド</t>
    </rPh>
    <rPh sb="3" eb="5">
      <t>テンアツ</t>
    </rPh>
    <phoneticPr fontId="19"/>
  </si>
  <si>
    <t>購入土　材工共</t>
    <rPh sb="0" eb="2">
      <t>コウニュウ</t>
    </rPh>
    <rPh sb="2" eb="3">
      <t>ド</t>
    </rPh>
    <rPh sb="4" eb="6">
      <t>ザイコウ</t>
    </rPh>
    <rPh sb="6" eb="7">
      <t>トモ</t>
    </rPh>
    <phoneticPr fontId="19"/>
  </si>
  <si>
    <t>重機・機械回送費</t>
    <rPh sb="0" eb="2">
      <t>ジュウキ</t>
    </rPh>
    <rPh sb="3" eb="5">
      <t>キカイ</t>
    </rPh>
    <rPh sb="5" eb="8">
      <t>カイソウヒ</t>
    </rPh>
    <phoneticPr fontId="19"/>
  </si>
  <si>
    <t>0.45ＢＨ、0.45ブレーカー、0.2ＢＨ</t>
    <phoneticPr fontId="19"/>
  </si>
  <si>
    <t>既設配管盛替</t>
    <rPh sb="0" eb="2">
      <t>キセツ</t>
    </rPh>
    <rPh sb="2" eb="4">
      <t>ハイカン</t>
    </rPh>
    <rPh sb="4" eb="6">
      <t>モリカ</t>
    </rPh>
    <phoneticPr fontId="19"/>
  </si>
  <si>
    <t>補修、撤去含む</t>
    <rPh sb="0" eb="2">
      <t>ホシュウ</t>
    </rPh>
    <rPh sb="3" eb="5">
      <t>テッキョ</t>
    </rPh>
    <rPh sb="5" eb="6">
      <t>フク</t>
    </rPh>
    <phoneticPr fontId="19"/>
  </si>
  <si>
    <t>【浄化槽解体撤去工事】</t>
    <rPh sb="1" eb="4">
      <t>ジョウカソウ</t>
    </rPh>
    <rPh sb="4" eb="6">
      <t>カイタイ</t>
    </rPh>
    <rPh sb="6" eb="8">
      <t>テッキョ</t>
    </rPh>
    <rPh sb="8" eb="10">
      <t>コウジ</t>
    </rPh>
    <phoneticPr fontId="19"/>
  </si>
  <si>
    <t>浄化槽解体撤去</t>
    <rPh sb="0" eb="3">
      <t>ジョウカソウ</t>
    </rPh>
    <rPh sb="3" eb="5">
      <t>カイタイ</t>
    </rPh>
    <rPh sb="5" eb="7">
      <t>テッキョ</t>
    </rPh>
    <phoneticPr fontId="19"/>
  </si>
  <si>
    <t>５人槽　接触ばっ気方式　掘削共</t>
    <rPh sb="1" eb="2">
      <t>ニン</t>
    </rPh>
    <rPh sb="2" eb="3">
      <t>ソウ</t>
    </rPh>
    <rPh sb="4" eb="6">
      <t>セッショク</t>
    </rPh>
    <rPh sb="8" eb="9">
      <t>キ</t>
    </rPh>
    <rPh sb="9" eb="11">
      <t>ホウシキ</t>
    </rPh>
    <rPh sb="12" eb="14">
      <t>クッサク</t>
    </rPh>
    <rPh sb="14" eb="15">
      <t>トモ</t>
    </rPh>
    <phoneticPr fontId="19"/>
  </si>
  <si>
    <t>撤去跡埋戻し</t>
    <rPh sb="0" eb="2">
      <t>テッキョ</t>
    </rPh>
    <rPh sb="2" eb="3">
      <t>アト</t>
    </rPh>
    <rPh sb="3" eb="4">
      <t>ウ</t>
    </rPh>
    <rPh sb="4" eb="5">
      <t>モド</t>
    </rPh>
    <phoneticPr fontId="19"/>
  </si>
  <si>
    <t>購入土　材工共</t>
    <rPh sb="0" eb="2">
      <t>コウニュウ</t>
    </rPh>
    <rPh sb="2" eb="3">
      <t>ド</t>
    </rPh>
    <rPh sb="4" eb="7">
      <t>ザイコウトモ</t>
    </rPh>
    <phoneticPr fontId="19"/>
  </si>
  <si>
    <t>撤去跡整地</t>
    <rPh sb="0" eb="2">
      <t>テッキョ</t>
    </rPh>
    <rPh sb="2" eb="3">
      <t>アト</t>
    </rPh>
    <rPh sb="3" eb="5">
      <t>セイチ</t>
    </rPh>
    <phoneticPr fontId="19"/>
  </si>
  <si>
    <t>廃材処分費</t>
    <rPh sb="0" eb="2">
      <t>ハイザイ</t>
    </rPh>
    <rPh sb="2" eb="4">
      <t>ショブン</t>
    </rPh>
    <rPh sb="4" eb="5">
      <t>ヒ</t>
    </rPh>
    <phoneticPr fontId="19"/>
  </si>
  <si>
    <t>【仮設トイレ解体撤去工事】</t>
    <rPh sb="1" eb="3">
      <t>カセツ</t>
    </rPh>
    <rPh sb="6" eb="8">
      <t>カイタイ</t>
    </rPh>
    <rPh sb="8" eb="10">
      <t>テッキョ</t>
    </rPh>
    <rPh sb="10" eb="12">
      <t>コウジ</t>
    </rPh>
    <phoneticPr fontId="19"/>
  </si>
  <si>
    <t>仮設トイレ解体撤去</t>
    <rPh sb="0" eb="2">
      <t>カセツ</t>
    </rPh>
    <rPh sb="5" eb="7">
      <t>カイタイ</t>
    </rPh>
    <rPh sb="7" eb="9">
      <t>テッキョ</t>
    </rPh>
    <phoneticPr fontId="19"/>
  </si>
  <si>
    <t>基礎コンクリート共</t>
    <rPh sb="0" eb="2">
      <t>キソ</t>
    </rPh>
    <rPh sb="8" eb="9">
      <t>トモ</t>
    </rPh>
    <phoneticPr fontId="19"/>
  </si>
  <si>
    <t>廃材処分費</t>
    <rPh sb="0" eb="5">
      <t>ハイザイショブンヒ</t>
    </rPh>
    <phoneticPr fontId="19"/>
  </si>
  <si>
    <t>【テント解体撤去工事】</t>
    <rPh sb="4" eb="6">
      <t>カイタイ</t>
    </rPh>
    <rPh sb="6" eb="8">
      <t>テッキョ</t>
    </rPh>
    <rPh sb="8" eb="10">
      <t>コウジ</t>
    </rPh>
    <phoneticPr fontId="19"/>
  </si>
  <si>
    <t>テント解体撤去</t>
    <rPh sb="3" eb="5">
      <t>カイタイ</t>
    </rPh>
    <rPh sb="5" eb="7">
      <t>テッキョ</t>
    </rPh>
    <phoneticPr fontId="19"/>
  </si>
  <si>
    <t>箇所</t>
    <rPh sb="0" eb="2">
      <t>カショ</t>
    </rPh>
    <phoneticPr fontId="19"/>
  </si>
  <si>
    <t>軒樋一部取替</t>
    <rPh sb="0" eb="2">
      <t>ノキドイ</t>
    </rPh>
    <rPh sb="2" eb="4">
      <t>イチブ</t>
    </rPh>
    <rPh sb="4" eb="6">
      <t>トリカエ</t>
    </rPh>
    <phoneticPr fontId="19"/>
  </si>
  <si>
    <t>ジョイント共</t>
    <rPh sb="5" eb="6">
      <t>トモ</t>
    </rPh>
    <phoneticPr fontId="19"/>
  </si>
  <si>
    <t>折板屋根破損部カバー補修</t>
    <rPh sb="0" eb="1">
      <t>オリ</t>
    </rPh>
    <rPh sb="1" eb="2">
      <t>イタ</t>
    </rPh>
    <rPh sb="2" eb="4">
      <t>ヤネ</t>
    </rPh>
    <rPh sb="4" eb="7">
      <t>ハソンブ</t>
    </rPh>
    <rPh sb="10" eb="12">
      <t>ホシュウ</t>
    </rPh>
    <phoneticPr fontId="19"/>
  </si>
  <si>
    <t>化粧フレーム共　足場共</t>
    <rPh sb="0" eb="2">
      <t>ケショウ</t>
    </rPh>
    <rPh sb="6" eb="7">
      <t>トモ</t>
    </rPh>
    <rPh sb="8" eb="10">
      <t>アシバ</t>
    </rPh>
    <rPh sb="10" eb="11">
      <t>トモ</t>
    </rPh>
    <phoneticPr fontId="19"/>
  </si>
  <si>
    <t>本工事</t>
  </si>
  <si>
    <t>工事</t>
  </si>
  <si>
    <t>専門工事</t>
  </si>
  <si>
    <t/>
  </si>
  <si>
    <t>分割請負</t>
  </si>
  <si>
    <t>参　考　数　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</si>
</sst>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411]ggge&quot;年度&quot;"/>
    <numFmt numFmtId="177" formatCode="[$-411]ggge&quot;年&quot;m&quot;月&quot;d&quot;日&quot;;@"/>
    <numFmt numFmtId="178" formatCode="0.0_);[Red]\(0.0\)"/>
    <numFmt numFmtId="179" formatCode="#,###;#,##0"/>
    <numFmt numFmtId="180" formatCode="#,##0.0?;\▲#,##0.0?"/>
    <numFmt numFmtId="181" formatCode="#,##0_ "/>
    <numFmt numFmtId="182" formatCode="#,##0.0_);[Red]\(#,##0.0\)"/>
    <numFmt numFmtId="183" formatCode="&quot;工期 &quot;General&quot;か月&quot;"/>
    <numFmt numFmtId="184" formatCode="&quot;共通仮設費率　&quot;General\ &quot;%&quot;"/>
    <numFmt numFmtId="185" formatCode="&quot;主な工事：&quot;General"/>
    <numFmt numFmtId="186" formatCode="#,##0.0?;\-#,##0.0?"/>
  </numFmts>
  <fonts count="30" x14ac:knownFonts="1">
    <font>
      <sz val="11"/>
      <name val="ＭＳ Ｐゴシック"/>
      <family val="3"/>
      <charset val="128"/>
    </font>
    <font>
      <sz val="11"/>
      <name val="ＭＳ Ｐ明朝"/>
      <family val="1"/>
      <charset val="128"/>
    </font>
    <font>
      <sz val="11"/>
      <name val="ＭＳ 明朝"/>
      <family val="1"/>
      <charset val="128"/>
    </font>
    <font>
      <sz val="6"/>
      <name val="游ゴシック"/>
      <family val="2"/>
      <charset val="128"/>
      <scheme val="minor"/>
    </font>
    <font>
      <sz val="22"/>
      <color rgb="FFFF0000"/>
      <name val="ＭＳ 明朝"/>
      <family val="1"/>
      <charset val="128"/>
    </font>
    <font>
      <b/>
      <u/>
      <sz val="12"/>
      <color rgb="FFFFFF00"/>
      <name val="ＭＳ ゴシック"/>
      <family val="3"/>
      <charset val="128"/>
    </font>
    <font>
      <sz val="11"/>
      <name val="ＭＳ ゴシック"/>
      <family val="3"/>
      <charset val="128"/>
    </font>
    <font>
      <sz val="6"/>
      <name val="ＭＳ Ｐ明朝"/>
      <family val="1"/>
      <charset val="128"/>
    </font>
    <font>
      <sz val="20"/>
      <name val="ＭＳ 明朝"/>
      <family val="1"/>
      <charset val="128"/>
    </font>
    <font>
      <sz val="12"/>
      <name val="ＭＳ 明朝"/>
      <family val="1"/>
      <charset val="128"/>
    </font>
    <font>
      <sz val="14"/>
      <name val="ＭＳ 明朝"/>
      <family val="1"/>
      <charset val="128"/>
    </font>
    <font>
      <b/>
      <sz val="10"/>
      <color rgb="FFFFFF00"/>
      <name val="ＭＳ ゴシック"/>
      <family val="3"/>
      <charset val="128"/>
    </font>
    <font>
      <sz val="11"/>
      <name val="ＭＳ Ｐゴシック"/>
      <family val="3"/>
      <charset val="128"/>
    </font>
    <font>
      <b/>
      <sz val="12"/>
      <color rgb="FFFFFF00"/>
      <name val="ＭＳ ゴシック"/>
      <family val="3"/>
      <charset val="128"/>
    </font>
    <font>
      <b/>
      <sz val="11"/>
      <color rgb="FFFFFF00"/>
      <name val="ＭＳ ゴシック"/>
      <family val="3"/>
      <charset val="128"/>
    </font>
    <font>
      <sz val="10"/>
      <name val="ＭＳ 明朝"/>
      <family val="1"/>
      <charset val="128"/>
    </font>
    <font>
      <sz val="10"/>
      <color rgb="FFFF0000"/>
      <name val="ＭＳ 明朝"/>
      <family val="1"/>
      <charset val="128"/>
    </font>
    <font>
      <sz val="16"/>
      <name val="ＭＳ 明朝"/>
      <family val="1"/>
      <charset val="128"/>
    </font>
    <font>
      <sz val="16"/>
      <color rgb="FFFF0000"/>
      <name val="ＭＳ 明朝"/>
      <family val="1"/>
      <charset val="128"/>
    </font>
    <font>
      <sz val="6"/>
      <name val="ＭＳ Ｐゴシック"/>
      <family val="3"/>
      <charset val="128"/>
    </font>
    <font>
      <sz val="7"/>
      <name val="ＭＳ Ｐ明朝"/>
      <family val="1"/>
      <charset val="128"/>
    </font>
    <font>
      <sz val="9"/>
      <color indexed="10"/>
      <name val="ＭＳ 明朝"/>
      <family val="1"/>
      <charset val="128"/>
    </font>
    <font>
      <sz val="10"/>
      <color indexed="10"/>
      <name val="ＭＳ 明朝"/>
      <family val="1"/>
      <charset val="128"/>
    </font>
    <font>
      <sz val="9"/>
      <name val="ＭＳ 明朝"/>
      <family val="1"/>
      <charset val="128"/>
    </font>
    <font>
      <sz val="9"/>
      <color rgb="FFFF0000"/>
      <name val="ＭＳ 明朝"/>
      <family val="1"/>
      <charset val="128"/>
    </font>
    <font>
      <b/>
      <sz val="10"/>
      <color rgb="FFFF0000"/>
      <name val="ＭＳ 明朝"/>
      <family val="1"/>
      <charset val="128"/>
    </font>
    <font>
      <sz val="10"/>
      <color theme="1"/>
      <name val="ＭＳ 明朝"/>
      <family val="1"/>
      <charset val="128"/>
    </font>
    <font>
      <sz val="10"/>
      <color rgb="FF002060"/>
      <name val="ＭＳ 明朝"/>
      <family val="1"/>
      <charset val="128"/>
    </font>
    <font>
      <sz val="10"/>
      <color indexed="8"/>
      <name val="ＭＳ 明朝"/>
      <family val="1"/>
      <charset val="128"/>
    </font>
    <font>
      <sz val="11"/>
      <color rgb="FFFF0000"/>
      <name val="ＭＳ Ｐゴシック"/>
      <family val="3"/>
      <charset val="128"/>
    </font>
  </fonts>
  <fills count="2">
    <fill>
      <patternFill patternType="none"/>
    </fill>
    <fill>
      <patternFill patternType="gray125"/>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right style="hair">
        <color indexed="64"/>
      </right>
      <top/>
      <bottom/>
      <diagonal/>
    </border>
    <border>
      <left style="hair">
        <color indexed="64"/>
      </left>
      <right style="hair">
        <color indexed="64"/>
      </right>
      <top/>
      <bottom/>
      <diagonal/>
    </border>
    <border>
      <left/>
      <right style="thin">
        <color indexed="64"/>
      </right>
      <top/>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diagonalDown="1">
      <left style="hair">
        <color indexed="64"/>
      </left>
      <right style="hair">
        <color indexed="64"/>
      </right>
      <top style="hair">
        <color indexed="64"/>
      </top>
      <bottom style="hair">
        <color indexed="64"/>
      </bottom>
      <diagonal style="hair">
        <color indexed="64"/>
      </diagonal>
    </border>
  </borders>
  <cellStyleXfs count="4">
    <xf numFmtId="0" fontId="0" fillId="0" borderId="0"/>
    <xf numFmtId="38" fontId="12" fillId="0" borderId="0" applyFont="0" applyFill="0" applyBorder="0" applyAlignment="0" applyProtection="0"/>
    <xf numFmtId="0" fontId="1" fillId="0" borderId="0"/>
    <xf numFmtId="0" fontId="10" fillId="0" borderId="0"/>
  </cellStyleXfs>
  <cellXfs count="330">
    <xf numFmtId="0" fontId="0" fillId="0" borderId="0" xfId="0"/>
    <xf numFmtId="186" fontId="15" fillId="0" borderId="18" xfId="1" applyNumberFormat="1" applyFont="1" applyFill="1" applyBorder="1" applyAlignment="1" applyProtection="1">
      <alignment horizontal="right" shrinkToFit="1"/>
      <protection locked="0"/>
    </xf>
    <xf numFmtId="186" fontId="15" fillId="0" borderId="18" xfId="1" applyNumberFormat="1" applyFont="1" applyFill="1" applyBorder="1" applyAlignment="1" applyProtection="1">
      <alignment horizontal="right"/>
      <protection locked="0"/>
    </xf>
    <xf numFmtId="0" fontId="2" fillId="0" borderId="0" xfId="2" applyFont="1" applyFill="1"/>
    <xf numFmtId="0" fontId="5" fillId="0" borderId="0" xfId="2" applyFont="1" applyFill="1" applyAlignment="1">
      <alignment vertical="top"/>
    </xf>
    <xf numFmtId="0" fontId="6" fillId="0" borderId="0" xfId="2" applyFont="1" applyFill="1"/>
    <xf numFmtId="0" fontId="2" fillId="0" borderId="7" xfId="2" applyFont="1" applyFill="1" applyBorder="1" applyAlignment="1">
      <alignment horizontal="center" vertical="center" shrinkToFit="1"/>
    </xf>
    <xf numFmtId="0" fontId="2" fillId="0" borderId="8" xfId="2" applyFont="1" applyFill="1" applyBorder="1" applyAlignment="1">
      <alignment horizontal="center" vertical="center" shrinkToFit="1"/>
    </xf>
    <xf numFmtId="0" fontId="2" fillId="0" borderId="10" xfId="2" applyFont="1" applyFill="1" applyBorder="1" applyAlignment="1">
      <alignment horizontal="center"/>
    </xf>
    <xf numFmtId="0" fontId="11" fillId="0" borderId="0" xfId="3" applyFont="1" applyFill="1" applyAlignment="1">
      <alignment vertical="center"/>
    </xf>
    <xf numFmtId="0" fontId="2" fillId="0" borderId="18" xfId="2" applyFont="1" applyFill="1" applyBorder="1" applyAlignment="1">
      <alignment horizontal="center" vertical="top"/>
    </xf>
    <xf numFmtId="0" fontId="9" fillId="0" borderId="13" xfId="2" applyFont="1" applyFill="1" applyBorder="1" applyAlignment="1">
      <alignment horizontal="center" shrinkToFit="1"/>
    </xf>
    <xf numFmtId="0" fontId="13" fillId="0" borderId="0" xfId="3" applyFont="1" applyFill="1" applyAlignment="1">
      <alignment vertical="center"/>
    </xf>
    <xf numFmtId="0" fontId="9" fillId="0" borderId="27" xfId="2" applyFont="1" applyFill="1" applyBorder="1" applyAlignment="1">
      <alignment horizontal="center" vertical="center" shrinkToFit="1"/>
    </xf>
    <xf numFmtId="0" fontId="9" fillId="0" borderId="20" xfId="2" applyFont="1" applyFill="1" applyBorder="1" applyAlignment="1">
      <alignment horizontal="center" vertical="top" shrinkToFit="1"/>
    </xf>
    <xf numFmtId="0" fontId="14" fillId="0" borderId="0" xfId="3" applyFont="1" applyFill="1" applyAlignment="1">
      <alignment vertical="center"/>
    </xf>
    <xf numFmtId="0" fontId="9" fillId="0" borderId="27" xfId="2" applyFont="1" applyFill="1" applyBorder="1" applyAlignment="1">
      <alignment horizontal="center" shrinkToFit="1"/>
    </xf>
    <xf numFmtId="0" fontId="9" fillId="0" borderId="0" xfId="2" applyFont="1" applyFill="1" applyAlignment="1">
      <alignment horizontal="center"/>
    </xf>
    <xf numFmtId="0" fontId="9" fillId="0" borderId="28" xfId="2" applyFont="1" applyFill="1" applyBorder="1" applyAlignment="1">
      <alignment horizontal="center"/>
    </xf>
    <xf numFmtId="0" fontId="9" fillId="0" borderId="0" xfId="2" applyFont="1" applyFill="1" applyAlignment="1">
      <alignment horizontal="center" vertical="center"/>
    </xf>
    <xf numFmtId="0" fontId="9" fillId="0" borderId="28" xfId="2" applyFont="1" applyFill="1" applyBorder="1" applyAlignment="1">
      <alignment horizontal="center" vertical="center"/>
    </xf>
    <xf numFmtId="0" fontId="9" fillId="0" borderId="27" xfId="2" applyFont="1" applyFill="1" applyBorder="1" applyAlignment="1">
      <alignment horizontal="center" vertical="top" shrinkToFit="1"/>
    </xf>
    <xf numFmtId="0" fontId="9" fillId="0" borderId="0" xfId="2" applyFont="1" applyFill="1" applyAlignment="1">
      <alignment horizontal="center" vertical="top"/>
    </xf>
    <xf numFmtId="0" fontId="9" fillId="0" borderId="28" xfId="2" applyFont="1" applyFill="1" applyBorder="1" applyAlignment="1">
      <alignment horizontal="center" vertical="center" shrinkToFit="1"/>
    </xf>
    <xf numFmtId="0" fontId="15" fillId="0" borderId="14" xfId="2" applyFont="1" applyFill="1" applyBorder="1" applyAlignment="1">
      <alignment horizontal="center" shrinkToFit="1"/>
    </xf>
    <xf numFmtId="0" fontId="9" fillId="0" borderId="14" xfId="2" applyFont="1" applyFill="1" applyBorder="1" applyAlignment="1">
      <alignment horizontal="center"/>
    </xf>
    <xf numFmtId="0" fontId="9" fillId="0" borderId="24" xfId="2" applyFont="1" applyFill="1" applyBorder="1" applyAlignment="1">
      <alignment horizontal="center"/>
    </xf>
    <xf numFmtId="0" fontId="9" fillId="0" borderId="21" xfId="2" applyFont="1" applyFill="1" applyBorder="1" applyAlignment="1">
      <alignment horizontal="center" vertical="top"/>
    </xf>
    <xf numFmtId="0" fontId="9" fillId="0" borderId="21" xfId="2" applyFont="1" applyFill="1" applyBorder="1" applyAlignment="1">
      <alignment horizontal="center" vertical="center" shrinkToFit="1"/>
    </xf>
    <xf numFmtId="0" fontId="9" fillId="0" borderId="30" xfId="2" applyFont="1" applyFill="1" applyBorder="1" applyAlignment="1">
      <alignment horizontal="center" vertical="center" shrinkToFit="1"/>
    </xf>
    <xf numFmtId="0" fontId="9" fillId="0" borderId="0" xfId="2" applyFont="1" applyFill="1" applyAlignment="1">
      <alignment vertical="center"/>
    </xf>
    <xf numFmtId="0" fontId="14" fillId="0" borderId="0" xfId="2" applyFont="1" applyFill="1"/>
    <xf numFmtId="0" fontId="9" fillId="0" borderId="13" xfId="2" applyFont="1" applyFill="1" applyBorder="1" applyAlignment="1">
      <alignment horizontal="center" vertical="center" shrinkToFit="1"/>
    </xf>
    <xf numFmtId="0" fontId="6" fillId="0" borderId="0" xfId="2" applyFont="1" applyFill="1" applyAlignment="1">
      <alignment vertical="center"/>
    </xf>
    <xf numFmtId="0" fontId="9" fillId="0" borderId="34" xfId="2" applyFont="1" applyFill="1" applyBorder="1" applyAlignment="1">
      <alignment horizontal="center" vertical="center" shrinkToFit="1"/>
    </xf>
    <xf numFmtId="0" fontId="2" fillId="0" borderId="0" xfId="2" applyFont="1" applyFill="1" applyAlignment="1">
      <alignment vertical="center"/>
    </xf>
    <xf numFmtId="0" fontId="15" fillId="0" borderId="42" xfId="3" applyFont="1" applyFill="1" applyBorder="1" applyAlignment="1">
      <alignment horizontal="center"/>
    </xf>
    <xf numFmtId="182" fontId="15" fillId="0" borderId="42" xfId="1" applyNumberFormat="1" applyFont="1" applyFill="1" applyBorder="1" applyAlignment="1" applyProtection="1">
      <alignment horizontal="center"/>
    </xf>
    <xf numFmtId="38" fontId="15" fillId="0" borderId="42" xfId="1" applyFont="1" applyFill="1" applyBorder="1" applyAlignment="1" applyProtection="1">
      <alignment horizontal="center"/>
    </xf>
    <xf numFmtId="0" fontId="26" fillId="0" borderId="37" xfId="3" applyFont="1" applyFill="1" applyBorder="1" applyAlignment="1">
      <alignment horizontal="center"/>
    </xf>
    <xf numFmtId="0" fontId="15" fillId="0" borderId="0" xfId="3" applyFont="1" applyFill="1" applyAlignment="1">
      <alignment horizontal="center"/>
    </xf>
    <xf numFmtId="0" fontId="15" fillId="0" borderId="37" xfId="3" applyFont="1" applyFill="1" applyBorder="1" applyAlignment="1">
      <alignment horizontal="center"/>
    </xf>
    <xf numFmtId="0" fontId="15" fillId="0" borderId="13" xfId="3" applyFont="1" applyFill="1" applyBorder="1" applyAlignment="1">
      <alignment horizontal="center"/>
    </xf>
    <xf numFmtId="0" fontId="15" fillId="0" borderId="0" xfId="3" applyFont="1" applyFill="1"/>
    <xf numFmtId="0" fontId="15" fillId="0" borderId="10" xfId="3" applyFont="1" applyFill="1" applyBorder="1" applyAlignment="1">
      <alignment horizontal="center" shrinkToFit="1"/>
    </xf>
    <xf numFmtId="0" fontId="15" fillId="0" borderId="13" xfId="3" applyFont="1" applyFill="1" applyBorder="1" applyAlignment="1">
      <alignment horizontal="left" shrinkToFit="1"/>
    </xf>
    <xf numFmtId="0" fontId="15" fillId="0" borderId="0" xfId="3" applyFont="1" applyFill="1" applyAlignment="1">
      <alignment horizontal="left" shrinkToFit="1"/>
    </xf>
    <xf numFmtId="182" fontId="15" fillId="0" borderId="10" xfId="1" applyNumberFormat="1" applyFont="1" applyFill="1" applyBorder="1" applyAlignment="1" applyProtection="1">
      <alignment horizontal="right"/>
    </xf>
    <xf numFmtId="38" fontId="15" fillId="0" borderId="10" xfId="1" applyFont="1" applyFill="1" applyBorder="1" applyAlignment="1" applyProtection="1">
      <alignment horizontal="center"/>
    </xf>
    <xf numFmtId="38" fontId="15" fillId="0" borderId="10" xfId="1" applyFont="1" applyFill="1" applyBorder="1" applyAlignment="1" applyProtection="1">
      <alignment horizontal="right"/>
    </xf>
    <xf numFmtId="38" fontId="15" fillId="0" borderId="10" xfId="1" applyFont="1" applyFill="1" applyBorder="1" applyAlignment="1" applyProtection="1">
      <alignment shrinkToFit="1"/>
    </xf>
    <xf numFmtId="0" fontId="26" fillId="0" borderId="27" xfId="3" applyFont="1" applyFill="1" applyBorder="1" applyAlignment="1">
      <alignment horizontal="left"/>
    </xf>
    <xf numFmtId="0" fontId="15" fillId="0" borderId="13" xfId="3" applyFont="1" applyFill="1" applyBorder="1"/>
    <xf numFmtId="0" fontId="27" fillId="0" borderId="0" xfId="3" applyFont="1" applyFill="1" applyAlignment="1">
      <alignment horizontal="center" shrinkToFit="1"/>
    </xf>
    <xf numFmtId="0" fontId="15" fillId="0" borderId="18" xfId="3" applyFont="1" applyFill="1" applyBorder="1" applyAlignment="1">
      <alignment horizontal="center" shrinkToFit="1"/>
    </xf>
    <xf numFmtId="0" fontId="15" fillId="0" borderId="20" xfId="3" applyFont="1" applyFill="1" applyBorder="1" applyAlignment="1">
      <alignment horizontal="left" shrinkToFit="1"/>
    </xf>
    <xf numFmtId="0" fontId="15" fillId="0" borderId="21" xfId="3" applyFont="1" applyFill="1" applyBorder="1" applyAlignment="1">
      <alignment horizontal="left" shrinkToFit="1"/>
    </xf>
    <xf numFmtId="182" fontId="15" fillId="0" borderId="18" xfId="1" applyNumberFormat="1" applyFont="1" applyFill="1" applyBorder="1" applyAlignment="1" applyProtection="1">
      <alignment horizontal="right"/>
    </xf>
    <xf numFmtId="38" fontId="15" fillId="0" borderId="18" xfId="1" applyFont="1" applyFill="1" applyBorder="1" applyAlignment="1" applyProtection="1">
      <alignment horizontal="center"/>
    </xf>
    <xf numFmtId="38" fontId="15" fillId="0" borderId="18" xfId="1" applyFont="1" applyFill="1" applyBorder="1" applyAlignment="1" applyProtection="1">
      <alignment horizontal="right"/>
    </xf>
    <xf numFmtId="38" fontId="15" fillId="0" borderId="18" xfId="1" applyFont="1" applyFill="1" applyBorder="1" applyAlignment="1" applyProtection="1">
      <alignment shrinkToFit="1"/>
    </xf>
    <xf numFmtId="0" fontId="26" fillId="0" borderId="20" xfId="3" applyFont="1" applyFill="1" applyBorder="1" applyAlignment="1">
      <alignment horizontal="left"/>
    </xf>
    <xf numFmtId="0" fontId="15" fillId="0" borderId="18" xfId="3" applyFont="1" applyFill="1" applyBorder="1"/>
    <xf numFmtId="0" fontId="15" fillId="0" borderId="10" xfId="3" applyFont="1" applyFill="1" applyBorder="1" applyAlignment="1" applyProtection="1">
      <alignment horizontal="left" shrinkToFit="1"/>
      <protection locked="0"/>
    </xf>
    <xf numFmtId="0" fontId="15" fillId="0" borderId="27" xfId="3" applyFont="1" applyFill="1" applyBorder="1" applyAlignment="1" applyProtection="1">
      <alignment horizontal="left"/>
      <protection locked="0"/>
    </xf>
    <xf numFmtId="186" fontId="16" fillId="0" borderId="10" xfId="1" applyNumberFormat="1" applyFont="1" applyFill="1" applyBorder="1" applyAlignment="1" applyProtection="1">
      <alignment horizontal="right" shrinkToFit="1"/>
      <protection locked="0"/>
    </xf>
    <xf numFmtId="38" fontId="16" fillId="0" borderId="10" xfId="1" applyFont="1" applyFill="1" applyBorder="1" applyAlignment="1" applyProtection="1">
      <alignment horizontal="center" shrinkToFit="1"/>
      <protection locked="0"/>
    </xf>
    <xf numFmtId="38" fontId="16" fillId="0" borderId="10" xfId="1" applyFont="1" applyFill="1" applyBorder="1" applyAlignment="1" applyProtection="1">
      <alignment horizontal="right" shrinkToFit="1"/>
      <protection locked="0"/>
    </xf>
    <xf numFmtId="38" fontId="16" fillId="0" borderId="10" xfId="1" applyFont="1" applyFill="1" applyBorder="1" applyAlignment="1" applyProtection="1">
      <alignment horizontal="right" shrinkToFit="1"/>
    </xf>
    <xf numFmtId="38" fontId="16" fillId="0" borderId="10" xfId="1" applyFont="1" applyFill="1" applyBorder="1" applyAlignment="1" applyProtection="1">
      <alignment shrinkToFit="1"/>
    </xf>
    <xf numFmtId="38" fontId="16" fillId="0" borderId="18" xfId="1" applyFont="1" applyFill="1" applyBorder="1" applyAlignment="1" applyProtection="1">
      <alignment shrinkToFit="1"/>
    </xf>
    <xf numFmtId="0" fontId="26" fillId="0" borderId="27" xfId="3" applyFont="1" applyFill="1" applyBorder="1" applyAlignment="1" applyProtection="1">
      <alignment horizontal="left" shrinkToFit="1"/>
      <protection locked="0"/>
    </xf>
    <xf numFmtId="0" fontId="15" fillId="0" borderId="18" xfId="3" applyFont="1" applyFill="1" applyBorder="1" applyAlignment="1" applyProtection="1">
      <alignment horizontal="left" shrinkToFit="1"/>
      <protection locked="0"/>
    </xf>
    <xf numFmtId="0" fontId="15" fillId="0" borderId="20" xfId="3" applyFont="1" applyFill="1" applyBorder="1" applyAlignment="1" applyProtection="1">
      <alignment horizontal="left"/>
      <protection locked="0"/>
    </xf>
    <xf numFmtId="38" fontId="15" fillId="0" borderId="18" xfId="1" applyFont="1" applyFill="1" applyBorder="1" applyAlignment="1" applyProtection="1">
      <alignment horizontal="center" shrinkToFit="1"/>
      <protection locked="0"/>
    </xf>
    <xf numFmtId="38" fontId="15" fillId="0" borderId="18" xfId="1" applyFont="1" applyFill="1" applyBorder="1" applyAlignment="1" applyProtection="1">
      <alignment horizontal="right" shrinkToFit="1"/>
      <protection locked="0"/>
    </xf>
    <xf numFmtId="38" fontId="15" fillId="0" borderId="18" xfId="1" applyFont="1" applyFill="1" applyBorder="1" applyAlignment="1" applyProtection="1">
      <alignment horizontal="right" shrinkToFit="1"/>
    </xf>
    <xf numFmtId="38" fontId="15" fillId="0" borderId="43" xfId="1" applyFont="1" applyFill="1" applyBorder="1" applyAlignment="1" applyProtection="1">
      <alignment shrinkToFit="1"/>
    </xf>
    <xf numFmtId="0" fontId="26" fillId="0" borderId="20" xfId="3" applyFont="1" applyFill="1" applyBorder="1" applyAlignment="1" applyProtection="1">
      <alignment horizontal="left" shrinkToFit="1"/>
      <protection locked="0"/>
    </xf>
    <xf numFmtId="0" fontId="15" fillId="0" borderId="20" xfId="3" applyFont="1" applyFill="1" applyBorder="1"/>
    <xf numFmtId="38" fontId="15" fillId="0" borderId="20" xfId="3" applyNumberFormat="1" applyFont="1" applyFill="1" applyBorder="1"/>
    <xf numFmtId="0" fontId="15" fillId="0" borderId="10" xfId="3" applyFont="1" applyFill="1" applyBorder="1" applyAlignment="1" applyProtection="1">
      <alignment horizontal="left"/>
      <protection locked="0"/>
    </xf>
    <xf numFmtId="0" fontId="15" fillId="0" borderId="18" xfId="3" applyFont="1" applyFill="1" applyBorder="1" applyAlignment="1" applyProtection="1">
      <alignment horizontal="left"/>
      <protection locked="0"/>
    </xf>
    <xf numFmtId="0" fontId="28" fillId="0" borderId="10" xfId="3" applyFont="1" applyFill="1" applyBorder="1" applyAlignment="1" applyProtection="1">
      <alignment horizontal="left" shrinkToFit="1"/>
      <protection locked="0"/>
    </xf>
    <xf numFmtId="0" fontId="28" fillId="0" borderId="18" xfId="3" applyFont="1" applyFill="1" applyBorder="1" applyAlignment="1" applyProtection="1">
      <alignment horizontal="left" shrinkToFit="1"/>
      <protection locked="0"/>
    </xf>
    <xf numFmtId="0" fontId="15" fillId="0" borderId="11" xfId="3" applyFont="1" applyFill="1" applyBorder="1" applyAlignment="1">
      <alignment horizontal="center" shrinkToFit="1"/>
    </xf>
    <xf numFmtId="0" fontId="28" fillId="0" borderId="11" xfId="3" applyFont="1" applyFill="1" applyBorder="1" applyAlignment="1" applyProtection="1">
      <alignment horizontal="left" shrinkToFit="1"/>
      <protection locked="0"/>
    </xf>
    <xf numFmtId="0" fontId="15" fillId="0" borderId="11" xfId="3" applyFont="1" applyFill="1" applyBorder="1" applyAlignment="1" applyProtection="1">
      <alignment horizontal="left"/>
      <protection locked="0"/>
    </xf>
    <xf numFmtId="186" fontId="16" fillId="0" borderId="11" xfId="1" applyNumberFormat="1" applyFont="1" applyFill="1" applyBorder="1" applyAlignment="1" applyProtection="1">
      <alignment horizontal="right" shrinkToFit="1"/>
      <protection locked="0"/>
    </xf>
    <xf numFmtId="38" fontId="16" fillId="0" borderId="11" xfId="1" applyFont="1" applyFill="1" applyBorder="1" applyAlignment="1" applyProtection="1">
      <alignment horizontal="center" shrinkToFit="1"/>
      <protection locked="0"/>
    </xf>
    <xf numFmtId="38" fontId="16" fillId="0" borderId="11" xfId="1" applyFont="1" applyFill="1" applyBorder="1" applyAlignment="1" applyProtection="1">
      <alignment horizontal="right" shrinkToFit="1"/>
      <protection locked="0"/>
    </xf>
    <xf numFmtId="38" fontId="16" fillId="0" borderId="11" xfId="1" applyFont="1" applyFill="1" applyBorder="1" applyAlignment="1" applyProtection="1">
      <alignment horizontal="right" shrinkToFit="1"/>
    </xf>
    <xf numFmtId="38" fontId="16" fillId="0" borderId="11" xfId="1" applyFont="1" applyFill="1" applyBorder="1" applyAlignment="1" applyProtection="1">
      <alignment shrinkToFit="1"/>
    </xf>
    <xf numFmtId="38" fontId="16" fillId="0" borderId="42" xfId="1" applyFont="1" applyFill="1" applyBorder="1" applyAlignment="1" applyProtection="1">
      <alignment shrinkToFit="1"/>
    </xf>
    <xf numFmtId="0" fontId="26" fillId="0" borderId="13" xfId="3" applyFont="1" applyFill="1" applyBorder="1" applyAlignment="1" applyProtection="1">
      <alignment horizontal="left" shrinkToFit="1"/>
      <protection locked="0"/>
    </xf>
    <xf numFmtId="0" fontId="15" fillId="0" borderId="10" xfId="3" applyFont="1" applyFill="1" applyBorder="1" applyAlignment="1">
      <alignment horizontal="center"/>
    </xf>
    <xf numFmtId="0" fontId="22" fillId="0" borderId="10" xfId="3" applyFont="1" applyFill="1" applyBorder="1" applyAlignment="1" applyProtection="1">
      <alignment horizontal="center"/>
      <protection hidden="1"/>
    </xf>
    <xf numFmtId="0" fontId="22" fillId="0" borderId="10" xfId="3" applyFont="1" applyFill="1" applyBorder="1" applyAlignment="1">
      <alignment horizontal="left"/>
    </xf>
    <xf numFmtId="182" fontId="22" fillId="0" borderId="10" xfId="1" applyNumberFormat="1" applyFont="1" applyFill="1" applyBorder="1" applyAlignment="1" applyProtection="1">
      <alignment horizontal="right"/>
    </xf>
    <xf numFmtId="38" fontId="22" fillId="0" borderId="10" xfId="1" applyFont="1" applyFill="1" applyBorder="1" applyAlignment="1" applyProtection="1">
      <alignment horizontal="center"/>
    </xf>
    <xf numFmtId="38" fontId="22" fillId="0" borderId="10" xfId="1" applyFont="1" applyFill="1" applyBorder="1" applyAlignment="1" applyProtection="1">
      <alignment horizontal="right"/>
    </xf>
    <xf numFmtId="38" fontId="22" fillId="0" borderId="10" xfId="1" applyFont="1" applyFill="1" applyBorder="1" applyAlignment="1" applyProtection="1">
      <alignment shrinkToFit="1"/>
    </xf>
    <xf numFmtId="0" fontId="26" fillId="0" borderId="27" xfId="3" applyFont="1" applyFill="1" applyBorder="1" applyAlignment="1">
      <alignment horizontal="left" shrinkToFit="1"/>
    </xf>
    <xf numFmtId="0" fontId="15" fillId="0" borderId="18" xfId="3" applyFont="1" applyFill="1" applyBorder="1" applyAlignment="1">
      <alignment horizontal="center"/>
    </xf>
    <xf numFmtId="0" fontId="15" fillId="0" borderId="18" xfId="3" applyFont="1" applyFill="1" applyBorder="1" applyAlignment="1">
      <alignment horizontal="left"/>
    </xf>
    <xf numFmtId="38" fontId="26" fillId="0" borderId="20" xfId="3" applyNumberFormat="1" applyFont="1" applyFill="1" applyBorder="1" applyAlignment="1">
      <alignment shrinkToFit="1"/>
    </xf>
    <xf numFmtId="0" fontId="15" fillId="0" borderId="0" xfId="3" applyFont="1" applyFill="1" applyAlignment="1">
      <alignment horizontal="left"/>
    </xf>
    <xf numFmtId="182" fontId="15" fillId="0" borderId="0" xfId="1" applyNumberFormat="1" applyFont="1" applyFill="1" applyAlignment="1">
      <alignment horizontal="right"/>
    </xf>
    <xf numFmtId="38" fontId="15" fillId="0" borderId="0" xfId="1" applyFont="1" applyFill="1"/>
    <xf numFmtId="38" fontId="15" fillId="0" borderId="0" xfId="1" applyFont="1" applyFill="1" applyAlignment="1">
      <alignment horizontal="right"/>
    </xf>
    <xf numFmtId="0" fontId="26" fillId="0" borderId="0" xfId="3" applyFont="1" applyFill="1"/>
    <xf numFmtId="0" fontId="0" fillId="0" borderId="0" xfId="0" applyFill="1"/>
    <xf numFmtId="0" fontId="15" fillId="0" borderId="27" xfId="3" applyFont="1" applyFill="1" applyBorder="1" applyAlignment="1" applyProtection="1">
      <alignment horizontal="left" shrinkToFit="1"/>
      <protection locked="0"/>
    </xf>
    <xf numFmtId="0" fontId="15" fillId="0" borderId="20" xfId="3" applyFont="1" applyFill="1" applyBorder="1" applyAlignment="1" applyProtection="1">
      <alignment horizontal="left" shrinkToFit="1"/>
      <protection locked="0"/>
    </xf>
    <xf numFmtId="0" fontId="15" fillId="0" borderId="42" xfId="3" applyFont="1" applyFill="1" applyBorder="1"/>
    <xf numFmtId="178" fontId="15" fillId="0" borderId="42" xfId="3" applyNumberFormat="1" applyFont="1" applyFill="1" applyBorder="1" applyAlignment="1">
      <alignment horizontal="center"/>
    </xf>
    <xf numFmtId="179" fontId="15" fillId="0" borderId="42" xfId="3" applyNumberFormat="1" applyFont="1" applyFill="1" applyBorder="1" applyAlignment="1">
      <alignment horizontal="center"/>
    </xf>
    <xf numFmtId="0" fontId="15" fillId="0" borderId="0" xfId="3" applyFont="1" applyFill="1" applyAlignment="1">
      <alignment horizontal="center" shrinkToFit="1"/>
    </xf>
    <xf numFmtId="0" fontId="15" fillId="0" borderId="10" xfId="3" applyFont="1" applyFill="1" applyBorder="1"/>
    <xf numFmtId="178" fontId="15" fillId="0" borderId="10" xfId="3" applyNumberFormat="1" applyFont="1" applyFill="1" applyBorder="1" applyAlignment="1">
      <alignment horizontal="center"/>
    </xf>
    <xf numFmtId="179" fontId="15" fillId="0" borderId="10" xfId="3" applyNumberFormat="1" applyFont="1" applyFill="1" applyBorder="1" applyAlignment="1">
      <alignment horizontal="center"/>
    </xf>
    <xf numFmtId="0" fontId="26" fillId="0" borderId="27" xfId="3" applyFont="1" applyFill="1" applyBorder="1" applyAlignment="1">
      <alignment horizontal="right"/>
    </xf>
    <xf numFmtId="0" fontId="27" fillId="0" borderId="0" xfId="3" applyFont="1" applyFill="1" applyAlignment="1">
      <alignment horizontal="right"/>
    </xf>
    <xf numFmtId="0" fontId="15" fillId="0" borderId="0" xfId="3" applyFont="1" applyFill="1" applyAlignment="1">
      <alignment horizontal="right"/>
    </xf>
    <xf numFmtId="0" fontId="15" fillId="0" borderId="20" xfId="3" applyFont="1" applyFill="1" applyBorder="1" applyAlignment="1">
      <alignment horizontal="left"/>
    </xf>
    <xf numFmtId="0" fontId="15" fillId="0" borderId="21" xfId="3" applyFont="1" applyFill="1" applyBorder="1" applyAlignment="1">
      <alignment horizontal="center"/>
    </xf>
    <xf numFmtId="178" fontId="15" fillId="0" borderId="18" xfId="3" applyNumberFormat="1" applyFont="1" applyFill="1" applyBorder="1" applyAlignment="1">
      <alignment horizontal="center"/>
    </xf>
    <xf numFmtId="179" fontId="15" fillId="0" borderId="18" xfId="3" applyNumberFormat="1" applyFont="1" applyFill="1" applyBorder="1" applyAlignment="1">
      <alignment horizontal="center"/>
    </xf>
    <xf numFmtId="9" fontId="27" fillId="0" borderId="0" xfId="3" applyNumberFormat="1" applyFont="1" applyFill="1" applyAlignment="1">
      <alignment horizontal="right"/>
    </xf>
    <xf numFmtId="9" fontId="15" fillId="0" borderId="0" xfId="3" applyNumberFormat="1" applyFont="1" applyFill="1" applyAlignment="1">
      <alignment horizontal="right"/>
    </xf>
    <xf numFmtId="38" fontId="22" fillId="0" borderId="18" xfId="1" applyFont="1" applyFill="1" applyBorder="1" applyAlignment="1" applyProtection="1">
      <alignment horizontal="center"/>
    </xf>
    <xf numFmtId="38" fontId="16" fillId="0" borderId="13" xfId="3" applyNumberFormat="1" applyFont="1" applyFill="1" applyBorder="1" applyAlignment="1">
      <alignment horizontal="right"/>
    </xf>
    <xf numFmtId="38" fontId="15" fillId="0" borderId="0" xfId="1" applyFont="1" applyFill="1" applyBorder="1" applyAlignment="1">
      <alignment shrinkToFit="1"/>
    </xf>
    <xf numFmtId="9" fontId="15" fillId="0" borderId="0" xfId="3" applyNumberFormat="1" applyFont="1" applyFill="1"/>
    <xf numFmtId="38" fontId="27" fillId="0" borderId="0" xfId="1" applyFont="1" applyFill="1" applyBorder="1" applyAlignment="1">
      <alignment shrinkToFit="1"/>
    </xf>
    <xf numFmtId="38" fontId="27" fillId="0" borderId="0" xfId="1" applyFont="1" applyFill="1" applyBorder="1" applyAlignment="1">
      <alignment horizontal="center" shrinkToFit="1"/>
    </xf>
    <xf numFmtId="9" fontId="27" fillId="0" borderId="0" xfId="3" applyNumberFormat="1" applyFont="1" applyFill="1"/>
    <xf numFmtId="0" fontId="27" fillId="0" borderId="0" xfId="3" applyFont="1" applyFill="1"/>
    <xf numFmtId="38" fontId="15" fillId="0" borderId="0" xfId="3" applyNumberFormat="1" applyFont="1" applyFill="1"/>
    <xf numFmtId="38" fontId="27" fillId="0" borderId="0" xfId="3" applyNumberFormat="1" applyFont="1" applyFill="1"/>
    <xf numFmtId="0" fontId="15" fillId="0" borderId="10" xfId="3" applyFont="1" applyFill="1" applyBorder="1" applyAlignment="1">
      <alignment horizontal="left" indent="1"/>
    </xf>
    <xf numFmtId="0" fontId="15" fillId="0" borderId="18" xfId="3" applyFont="1" applyFill="1" applyBorder="1" applyAlignment="1">
      <alignment horizontal="left" indent="1"/>
    </xf>
    <xf numFmtId="0" fontId="15" fillId="0" borderId="10" xfId="3" applyFont="1" applyFill="1" applyBorder="1" applyAlignment="1">
      <alignment horizontal="center" vertical="center" shrinkToFit="1"/>
    </xf>
    <xf numFmtId="0" fontId="15" fillId="0" borderId="10" xfId="3" applyFont="1" applyFill="1" applyBorder="1" applyAlignment="1">
      <alignment horizontal="left"/>
    </xf>
    <xf numFmtId="181" fontId="16" fillId="0" borderId="10" xfId="3" applyNumberFormat="1" applyFont="1" applyFill="1" applyBorder="1" applyAlignment="1" applyProtection="1">
      <alignment horizontal="right"/>
      <protection locked="0"/>
    </xf>
    <xf numFmtId="0" fontId="16" fillId="0" borderId="10" xfId="3" applyFont="1" applyFill="1" applyBorder="1" applyAlignment="1" applyProtection="1">
      <alignment horizontal="center"/>
      <protection locked="0"/>
    </xf>
    <xf numFmtId="38" fontId="16" fillId="0" borderId="10" xfId="1" applyFont="1" applyFill="1" applyBorder="1" applyAlignment="1" applyProtection="1">
      <alignment horizontal="right"/>
    </xf>
    <xf numFmtId="184" fontId="15" fillId="0" borderId="13" xfId="3" applyNumberFormat="1" applyFont="1" applyFill="1" applyBorder="1" applyAlignment="1">
      <alignment horizontal="left"/>
    </xf>
    <xf numFmtId="181" fontId="15" fillId="0" borderId="18" xfId="3" applyNumberFormat="1" applyFont="1" applyFill="1" applyBorder="1" applyAlignment="1" applyProtection="1">
      <alignment horizontal="right"/>
      <protection locked="0"/>
    </xf>
    <xf numFmtId="0" fontId="15" fillId="0" borderId="18" xfId="3" applyFont="1" applyFill="1" applyBorder="1" applyAlignment="1" applyProtection="1">
      <alignment horizontal="center"/>
      <protection locked="0"/>
    </xf>
    <xf numFmtId="184" fontId="15" fillId="0" borderId="20" xfId="3" applyNumberFormat="1" applyFont="1" applyFill="1" applyBorder="1" applyAlignment="1">
      <alignment horizontal="left"/>
    </xf>
    <xf numFmtId="180" fontId="16" fillId="0" borderId="10" xfId="3" applyNumberFormat="1" applyFont="1" applyFill="1" applyBorder="1" applyAlignment="1">
      <alignment horizontal="right"/>
    </xf>
    <xf numFmtId="0" fontId="16" fillId="0" borderId="10" xfId="3" applyFont="1" applyFill="1" applyBorder="1" applyAlignment="1">
      <alignment horizontal="center"/>
    </xf>
    <xf numFmtId="3" fontId="22" fillId="0" borderId="27" xfId="3" applyNumberFormat="1" applyFont="1" applyFill="1" applyBorder="1" applyAlignment="1">
      <alignment horizontal="left"/>
    </xf>
    <xf numFmtId="180" fontId="15" fillId="0" borderId="18" xfId="3" applyNumberFormat="1" applyFont="1" applyFill="1" applyBorder="1" applyAlignment="1">
      <alignment horizontal="right"/>
    </xf>
    <xf numFmtId="3" fontId="22" fillId="0" borderId="20" xfId="3" applyNumberFormat="1" applyFont="1" applyFill="1" applyBorder="1"/>
    <xf numFmtId="38" fontId="16" fillId="0" borderId="10" xfId="1" applyFont="1" applyFill="1" applyBorder="1" applyAlignment="1" applyProtection="1">
      <alignment horizontal="center"/>
    </xf>
    <xf numFmtId="38" fontId="16" fillId="0" borderId="18" xfId="1" applyFont="1" applyFill="1" applyBorder="1" applyAlignment="1" applyProtection="1">
      <alignment horizontal="center"/>
    </xf>
    <xf numFmtId="178" fontId="15" fillId="0" borderId="0" xfId="3" applyNumberFormat="1" applyFont="1" applyFill="1"/>
    <xf numFmtId="179" fontId="15" fillId="0" borderId="0" xfId="3" applyNumberFormat="1" applyFont="1" applyFill="1"/>
    <xf numFmtId="178" fontId="15" fillId="0" borderId="18" xfId="1" applyNumberFormat="1" applyFont="1" applyFill="1" applyBorder="1" applyAlignment="1" applyProtection="1">
      <alignment horizontal="center"/>
    </xf>
    <xf numFmtId="0" fontId="16" fillId="0" borderId="0" xfId="3" applyFont="1" applyFill="1"/>
    <xf numFmtId="178" fontId="15" fillId="0" borderId="10" xfId="3" applyNumberFormat="1" applyFont="1" applyFill="1" applyBorder="1" applyAlignment="1">
      <alignment horizontal="right"/>
    </xf>
    <xf numFmtId="178" fontId="15" fillId="0" borderId="18" xfId="3" applyNumberFormat="1" applyFont="1" applyFill="1" applyBorder="1" applyAlignment="1">
      <alignment horizontal="right"/>
    </xf>
    <xf numFmtId="184" fontId="16" fillId="0" borderId="20" xfId="3" applyNumberFormat="1" applyFont="1" applyFill="1" applyBorder="1" applyAlignment="1">
      <alignment horizontal="left"/>
    </xf>
    <xf numFmtId="0" fontId="15" fillId="0" borderId="27" xfId="3" applyFont="1" applyFill="1" applyBorder="1" applyAlignment="1">
      <alignment horizontal="center"/>
    </xf>
    <xf numFmtId="178" fontId="15" fillId="0" borderId="18" xfId="3" applyNumberFormat="1" applyFont="1" applyFill="1" applyBorder="1"/>
    <xf numFmtId="180" fontId="16" fillId="0" borderId="0" xfId="3" applyNumberFormat="1" applyFont="1" applyFill="1" applyAlignment="1">
      <alignment horizontal="right"/>
    </xf>
    <xf numFmtId="0" fontId="16" fillId="0" borderId="0" xfId="3" applyFont="1" applyFill="1" applyAlignment="1">
      <alignment horizontal="center"/>
    </xf>
    <xf numFmtId="38" fontId="16" fillId="0" borderId="0" xfId="1" applyFont="1" applyFill="1" applyBorder="1" applyAlignment="1" applyProtection="1">
      <alignment horizontal="right"/>
    </xf>
    <xf numFmtId="38" fontId="22" fillId="0" borderId="0" xfId="1" applyFont="1" applyFill="1" applyBorder="1" applyAlignment="1" applyProtection="1">
      <alignment horizontal="center"/>
    </xf>
    <xf numFmtId="180" fontId="15" fillId="0" borderId="0" xfId="3" applyNumberFormat="1" applyFont="1" applyFill="1" applyAlignment="1">
      <alignment horizontal="right"/>
    </xf>
    <xf numFmtId="38" fontId="15" fillId="0" borderId="0" xfId="1" applyFont="1" applyFill="1" applyBorder="1" applyAlignment="1" applyProtection="1">
      <alignment horizontal="right"/>
    </xf>
    <xf numFmtId="38" fontId="15" fillId="0" borderId="0" xfId="1" quotePrefix="1" applyFont="1" applyFill="1" applyBorder="1" applyAlignment="1" applyProtection="1">
      <alignment horizontal="right"/>
    </xf>
    <xf numFmtId="38" fontId="15" fillId="0" borderId="0" xfId="1" applyFont="1" applyFill="1" applyBorder="1" applyAlignment="1" applyProtection="1">
      <alignment horizontal="center"/>
    </xf>
    <xf numFmtId="49" fontId="15" fillId="0" borderId="0" xfId="3" applyNumberFormat="1" applyFont="1" applyFill="1" applyAlignment="1">
      <alignment horizontal="center"/>
    </xf>
    <xf numFmtId="0" fontId="29" fillId="0" borderId="0" xfId="0" applyFont="1" applyFill="1"/>
    <xf numFmtId="3" fontId="15" fillId="0" borderId="27" xfId="3" applyNumberFormat="1" applyFont="1" applyFill="1" applyBorder="1" applyAlignment="1">
      <alignment horizontal="left"/>
    </xf>
    <xf numFmtId="185" fontId="15" fillId="0" borderId="20" xfId="3" applyNumberFormat="1" applyFont="1" applyFill="1" applyBorder="1"/>
    <xf numFmtId="0" fontId="15" fillId="0" borderId="27" xfId="3" applyFont="1" applyFill="1" applyBorder="1" applyAlignment="1">
      <alignment horizontal="left" shrinkToFit="1"/>
    </xf>
    <xf numFmtId="38" fontId="15" fillId="0" borderId="18" xfId="1" quotePrefix="1" applyFont="1" applyFill="1" applyBorder="1" applyAlignment="1" applyProtection="1">
      <alignment horizontal="right"/>
    </xf>
    <xf numFmtId="49" fontId="15" fillId="0" borderId="20" xfId="3" applyNumberFormat="1" applyFont="1" applyFill="1" applyBorder="1" applyAlignment="1">
      <alignment horizontal="center"/>
    </xf>
    <xf numFmtId="0" fontId="16" fillId="0" borderId="10" xfId="3" applyFont="1" applyFill="1" applyBorder="1" applyAlignment="1" applyProtection="1">
      <alignment horizontal="left"/>
      <protection locked="0"/>
    </xf>
    <xf numFmtId="0" fontId="16" fillId="0" borderId="18" xfId="3" applyFont="1" applyFill="1" applyBorder="1" applyAlignment="1" applyProtection="1">
      <alignment horizontal="left" shrinkToFit="1"/>
      <protection locked="0"/>
    </xf>
    <xf numFmtId="0" fontId="25" fillId="0" borderId="27" xfId="3" applyFont="1" applyFill="1" applyBorder="1" applyAlignment="1">
      <alignment horizontal="center"/>
    </xf>
    <xf numFmtId="0" fontId="15" fillId="0" borderId="20" xfId="3" applyFont="1" applyFill="1" applyBorder="1" applyAlignment="1">
      <alignment horizontal="center"/>
    </xf>
    <xf numFmtId="0" fontId="15" fillId="0" borderId="27" xfId="3" applyFont="1" applyFill="1" applyBorder="1" applyAlignment="1">
      <alignment horizontal="left"/>
    </xf>
    <xf numFmtId="0" fontId="15" fillId="0" borderId="10" xfId="3" applyFont="1" applyFill="1" applyBorder="1" applyAlignment="1" applyProtection="1">
      <alignment horizontal="center"/>
      <protection locked="0"/>
    </xf>
    <xf numFmtId="0" fontId="15" fillId="0" borderId="11" xfId="3" applyFont="1" applyFill="1" applyBorder="1" applyAlignment="1" applyProtection="1">
      <alignment horizontal="center"/>
      <protection locked="0"/>
    </xf>
    <xf numFmtId="38" fontId="16" fillId="0" borderId="11" xfId="1" applyFont="1" applyFill="1" applyBorder="1" applyAlignment="1" applyProtection="1">
      <alignment horizontal="right"/>
    </xf>
    <xf numFmtId="38" fontId="15" fillId="0" borderId="11" xfId="1" applyFont="1" applyFill="1" applyBorder="1" applyAlignment="1" applyProtection="1">
      <alignment horizontal="center"/>
    </xf>
    <xf numFmtId="0" fontId="15" fillId="0" borderId="13" xfId="3" applyFont="1" applyFill="1" applyBorder="1" applyAlignment="1">
      <alignment horizontal="left"/>
    </xf>
    <xf numFmtId="3" fontId="21" fillId="0" borderId="27" xfId="3" applyNumberFormat="1" applyFont="1" applyFill="1" applyBorder="1" applyAlignment="1">
      <alignment horizontal="center" vertical="center"/>
    </xf>
    <xf numFmtId="3" fontId="23" fillId="0" borderId="20" xfId="3" applyNumberFormat="1" applyFont="1" applyFill="1" applyBorder="1" applyAlignment="1">
      <alignment horizontal="center" vertical="center"/>
    </xf>
    <xf numFmtId="181" fontId="16" fillId="0" borderId="10" xfId="3" applyNumberFormat="1" applyFont="1" applyFill="1" applyBorder="1" applyAlignment="1">
      <alignment horizontal="right"/>
    </xf>
    <xf numFmtId="179" fontId="16" fillId="0" borderId="10" xfId="3" applyNumberFormat="1" applyFont="1" applyFill="1" applyBorder="1" applyAlignment="1">
      <alignment horizontal="center"/>
    </xf>
    <xf numFmtId="38" fontId="23" fillId="0" borderId="13" xfId="3" applyNumberFormat="1" applyFont="1" applyFill="1" applyBorder="1" applyAlignment="1">
      <alignment horizontal="left" vertical="center"/>
    </xf>
    <xf numFmtId="181" fontId="15" fillId="0" borderId="18" xfId="3" applyNumberFormat="1" applyFont="1" applyFill="1" applyBorder="1" applyAlignment="1">
      <alignment horizontal="right"/>
    </xf>
    <xf numFmtId="183" fontId="23" fillId="0" borderId="20" xfId="3" applyNumberFormat="1" applyFont="1" applyFill="1" applyBorder="1" applyAlignment="1">
      <alignment horizontal="left" vertical="center"/>
    </xf>
    <xf numFmtId="178" fontId="16" fillId="0" borderId="10" xfId="3" applyNumberFormat="1" applyFont="1" applyFill="1" applyBorder="1" applyAlignment="1">
      <alignment horizontal="center"/>
    </xf>
    <xf numFmtId="38" fontId="23" fillId="0" borderId="20" xfId="3" applyNumberFormat="1" applyFont="1" applyFill="1" applyBorder="1" applyAlignment="1">
      <alignment horizontal="left" vertical="center"/>
    </xf>
    <xf numFmtId="0" fontId="15" fillId="0" borderId="11" xfId="3" applyFont="1" applyFill="1" applyBorder="1"/>
    <xf numFmtId="0" fontId="15" fillId="0" borderId="11" xfId="3" applyFont="1" applyFill="1" applyBorder="1" applyAlignment="1">
      <alignment horizontal="center"/>
    </xf>
    <xf numFmtId="178" fontId="15" fillId="0" borderId="11" xfId="1" applyNumberFormat="1" applyFont="1" applyFill="1" applyBorder="1" applyAlignment="1" applyProtection="1">
      <alignment horizontal="center"/>
    </xf>
    <xf numFmtId="179" fontId="15" fillId="0" borderId="11" xfId="3" applyNumberFormat="1" applyFont="1" applyFill="1" applyBorder="1" applyAlignment="1">
      <alignment horizontal="center"/>
    </xf>
    <xf numFmtId="38" fontId="15" fillId="0" borderId="11" xfId="1" applyFont="1" applyFill="1" applyBorder="1" applyAlignment="1" applyProtection="1">
      <alignment horizontal="right"/>
    </xf>
    <xf numFmtId="38" fontId="23" fillId="0" borderId="27" xfId="3" applyNumberFormat="1" applyFont="1" applyFill="1" applyBorder="1" applyAlignment="1">
      <alignment horizontal="right" vertical="center"/>
    </xf>
    <xf numFmtId="38" fontId="23" fillId="0" borderId="20" xfId="3" applyNumberFormat="1" applyFont="1" applyFill="1" applyBorder="1" applyAlignment="1">
      <alignment horizontal="right" vertical="center"/>
    </xf>
    <xf numFmtId="38" fontId="23" fillId="0" borderId="13" xfId="3" applyNumberFormat="1" applyFont="1" applyFill="1" applyBorder="1" applyAlignment="1">
      <alignment horizontal="right" vertical="center"/>
    </xf>
    <xf numFmtId="38" fontId="16" fillId="0" borderId="13" xfId="1" applyFont="1" applyFill="1" applyBorder="1" applyAlignment="1" applyProtection="1">
      <alignment horizontal="right"/>
    </xf>
    <xf numFmtId="0" fontId="24" fillId="0" borderId="27" xfId="3" applyFont="1" applyFill="1" applyBorder="1" applyAlignment="1">
      <alignment horizontal="left" vertical="center"/>
    </xf>
    <xf numFmtId="0" fontId="24" fillId="0" borderId="20" xfId="3" applyFont="1" applyFill="1" applyBorder="1" applyAlignment="1">
      <alignment horizontal="left" vertical="center"/>
    </xf>
    <xf numFmtId="0" fontId="23" fillId="0" borderId="27" xfId="3" applyFont="1" applyFill="1" applyBorder="1" applyAlignment="1">
      <alignment horizontal="center" vertical="center"/>
    </xf>
    <xf numFmtId="0" fontId="23" fillId="0" borderId="20" xfId="3" applyFont="1" applyFill="1" applyBorder="1" applyAlignment="1">
      <alignment horizontal="center" vertical="center"/>
    </xf>
    <xf numFmtId="0" fontId="23" fillId="0" borderId="27" xfId="3" applyFont="1" applyFill="1" applyBorder="1" applyAlignment="1">
      <alignment horizontal="left" vertical="center"/>
    </xf>
    <xf numFmtId="9" fontId="23" fillId="0" borderId="27" xfId="3" applyNumberFormat="1" applyFont="1" applyFill="1" applyBorder="1" applyAlignment="1">
      <alignment horizontal="left"/>
    </xf>
    <xf numFmtId="179" fontId="15" fillId="0" borderId="18" xfId="3" applyNumberFormat="1" applyFont="1" applyFill="1" applyBorder="1"/>
    <xf numFmtId="0" fontId="23" fillId="0" borderId="20" xfId="3" applyFont="1" applyFill="1" applyBorder="1" applyAlignment="1">
      <alignment vertical="center"/>
    </xf>
    <xf numFmtId="0" fontId="9" fillId="0" borderId="39" xfId="2" applyFont="1" applyFill="1" applyBorder="1" applyAlignment="1">
      <alignment horizontal="distributed" vertical="center" indent="3"/>
    </xf>
    <xf numFmtId="0" fontId="9" fillId="0" borderId="40" xfId="2" applyFont="1" applyFill="1" applyBorder="1" applyAlignment="1">
      <alignment horizontal="distributed" vertical="center" indent="3"/>
    </xf>
    <xf numFmtId="0" fontId="17" fillId="0" borderId="40" xfId="2" applyFont="1" applyFill="1" applyBorder="1" applyAlignment="1">
      <alignment horizontal="right" vertical="center" indent="4"/>
    </xf>
    <xf numFmtId="0" fontId="18" fillId="0" borderId="40" xfId="2" applyFont="1" applyFill="1" applyBorder="1" applyAlignment="1">
      <alignment horizontal="right" vertical="center" indent="4"/>
    </xf>
    <xf numFmtId="0" fontId="17" fillId="0" borderId="41" xfId="2" applyFont="1" applyFill="1" applyBorder="1" applyAlignment="1">
      <alignment horizontal="right" vertical="center" indent="4"/>
    </xf>
    <xf numFmtId="0" fontId="2" fillId="0" borderId="0" xfId="2" applyFont="1" applyFill="1" applyAlignment="1">
      <alignment horizontal="distributed" vertical="distributed" indent="33"/>
    </xf>
    <xf numFmtId="0" fontId="4" fillId="0" borderId="1" xfId="2" applyFont="1" applyFill="1" applyBorder="1" applyAlignment="1">
      <alignment horizontal="center" vertical="center"/>
    </xf>
    <xf numFmtId="0" fontId="0" fillId="0" borderId="1" xfId="0" applyBorder="1" applyAlignment="1">
      <alignment horizontal="center" vertical="center"/>
    </xf>
    <xf numFmtId="0" fontId="9" fillId="0" borderId="36" xfId="2" applyFont="1" applyFill="1" applyBorder="1" applyAlignment="1">
      <alignment horizontal="distributed" vertical="center" indent="3"/>
    </xf>
    <xf numFmtId="0" fontId="9" fillId="0" borderId="37" xfId="2" applyFont="1" applyFill="1" applyBorder="1" applyAlignment="1">
      <alignment horizontal="distributed" vertical="center" indent="3"/>
    </xf>
    <xf numFmtId="37" fontId="17" fillId="0" borderId="37" xfId="2" applyNumberFormat="1" applyFont="1" applyFill="1" applyBorder="1" applyAlignment="1">
      <alignment horizontal="right" vertical="center" indent="4"/>
    </xf>
    <xf numFmtId="0" fontId="17" fillId="0" borderId="37" xfId="2" applyFont="1" applyFill="1" applyBorder="1" applyAlignment="1">
      <alignment horizontal="right" vertical="center" indent="4"/>
    </xf>
    <xf numFmtId="38" fontId="18" fillId="0" borderId="37" xfId="2" applyNumberFormat="1" applyFont="1" applyFill="1" applyBorder="1" applyAlignment="1">
      <alignment horizontal="right" vertical="center" indent="4"/>
    </xf>
    <xf numFmtId="0" fontId="18" fillId="0" borderId="37" xfId="2" applyFont="1" applyFill="1" applyBorder="1" applyAlignment="1">
      <alignment horizontal="right" vertical="center" indent="4"/>
    </xf>
    <xf numFmtId="0" fontId="17" fillId="0" borderId="38" xfId="2" applyFont="1" applyFill="1" applyBorder="1" applyAlignment="1">
      <alignment horizontal="right" vertical="center" indent="4"/>
    </xf>
    <xf numFmtId="38" fontId="17" fillId="0" borderId="37" xfId="1" applyFont="1" applyFill="1" applyBorder="1" applyAlignment="1">
      <alignment horizontal="right" vertical="center" indent="4"/>
    </xf>
    <xf numFmtId="177" fontId="9" fillId="0" borderId="14" xfId="2" quotePrefix="1" applyNumberFormat="1" applyFont="1" applyFill="1" applyBorder="1" applyAlignment="1" applyProtection="1">
      <alignment horizontal="center" vertical="center"/>
      <protection locked="0"/>
    </xf>
    <xf numFmtId="177" fontId="9" fillId="0" borderId="24" xfId="2" applyNumberFormat="1" applyFont="1" applyFill="1" applyBorder="1" applyAlignment="1" applyProtection="1">
      <alignment horizontal="center" vertical="center"/>
      <protection locked="0"/>
    </xf>
    <xf numFmtId="177" fontId="9" fillId="0" borderId="0" xfId="2" applyNumberFormat="1" applyFont="1" applyFill="1" applyAlignment="1" applyProtection="1">
      <alignment horizontal="center" vertical="center"/>
      <protection locked="0"/>
    </xf>
    <xf numFmtId="177" fontId="9" fillId="0" borderId="28" xfId="2" applyNumberFormat="1" applyFont="1" applyFill="1" applyBorder="1" applyAlignment="1" applyProtection="1">
      <alignment horizontal="center" vertical="center"/>
      <protection locked="0"/>
    </xf>
    <xf numFmtId="177" fontId="9" fillId="0" borderId="21" xfId="2" applyNumberFormat="1" applyFont="1" applyFill="1" applyBorder="1" applyAlignment="1" applyProtection="1">
      <alignment horizontal="center" vertical="center"/>
      <protection locked="0"/>
    </xf>
    <xf numFmtId="177" fontId="9" fillId="0" borderId="30" xfId="2" applyNumberFormat="1" applyFont="1" applyFill="1" applyBorder="1" applyAlignment="1" applyProtection="1">
      <alignment horizontal="center" vertical="center"/>
      <protection locked="0"/>
    </xf>
    <xf numFmtId="0" fontId="9" fillId="0" borderId="10" xfId="2" applyFont="1" applyFill="1" applyBorder="1" applyAlignment="1">
      <alignment horizontal="center" vertical="center" shrinkToFit="1"/>
    </xf>
    <xf numFmtId="0" fontId="9" fillId="0" borderId="0" xfId="2" applyFont="1" applyFill="1" applyAlignment="1">
      <alignment horizontal="center" vertical="center" shrinkToFit="1"/>
    </xf>
    <xf numFmtId="0" fontId="15" fillId="0" borderId="11" xfId="2" applyFont="1" applyFill="1" applyBorder="1" applyAlignment="1" applyProtection="1">
      <alignment horizontal="left" vertical="center" wrapText="1"/>
      <protection locked="0"/>
    </xf>
    <xf numFmtId="0" fontId="15" fillId="0" borderId="14" xfId="2" applyFont="1" applyFill="1" applyBorder="1" applyAlignment="1" applyProtection="1">
      <alignment horizontal="left" vertical="center" wrapText="1"/>
      <protection locked="0"/>
    </xf>
    <xf numFmtId="0" fontId="15" fillId="0" borderId="24" xfId="2" applyFont="1" applyFill="1" applyBorder="1" applyAlignment="1" applyProtection="1">
      <alignment horizontal="left" vertical="center" wrapText="1"/>
      <protection locked="0"/>
    </xf>
    <xf numFmtId="0" fontId="15" fillId="0" borderId="10" xfId="2" applyFont="1" applyFill="1" applyBorder="1" applyAlignment="1" applyProtection="1">
      <alignment horizontal="left" vertical="center" wrapText="1"/>
      <protection locked="0"/>
    </xf>
    <xf numFmtId="0" fontId="15" fillId="0" borderId="0" xfId="2" applyFont="1" applyFill="1" applyAlignment="1" applyProtection="1">
      <alignment horizontal="left" vertical="center" wrapText="1"/>
      <protection locked="0"/>
    </xf>
    <xf numFmtId="0" fontId="15" fillId="0" borderId="28" xfId="2" applyFont="1" applyFill="1" applyBorder="1" applyAlignment="1" applyProtection="1">
      <alignment horizontal="left" vertical="center" wrapText="1"/>
      <protection locked="0"/>
    </xf>
    <xf numFmtId="0" fontId="15" fillId="0" borderId="18" xfId="2" applyFont="1" applyFill="1" applyBorder="1" applyAlignment="1" applyProtection="1">
      <alignment horizontal="left" vertical="center" wrapText="1"/>
      <protection locked="0"/>
    </xf>
    <xf numFmtId="0" fontId="15" fillId="0" borderId="21" xfId="2" applyFont="1" applyFill="1" applyBorder="1" applyAlignment="1" applyProtection="1">
      <alignment horizontal="left" vertical="center" wrapText="1"/>
      <protection locked="0"/>
    </xf>
    <xf numFmtId="0" fontId="15" fillId="0" borderId="30" xfId="2" applyFont="1" applyFill="1" applyBorder="1" applyAlignment="1" applyProtection="1">
      <alignment horizontal="left" vertical="center" wrapText="1"/>
      <protection locked="0"/>
    </xf>
    <xf numFmtId="0" fontId="16" fillId="0" borderId="11" xfId="2" applyFont="1" applyFill="1" applyBorder="1" applyAlignment="1" applyProtection="1">
      <alignment horizontal="left" vertical="top" wrapText="1"/>
      <protection locked="0"/>
    </xf>
    <xf numFmtId="0" fontId="16" fillId="0" borderId="14" xfId="2" applyFont="1" applyFill="1" applyBorder="1" applyAlignment="1" applyProtection="1">
      <alignment horizontal="left" vertical="top" wrapText="1"/>
      <protection locked="0"/>
    </xf>
    <xf numFmtId="0" fontId="16" fillId="0" borderId="24" xfId="2" applyFont="1" applyFill="1" applyBorder="1" applyAlignment="1" applyProtection="1">
      <alignment horizontal="left" vertical="top" wrapText="1"/>
      <protection locked="0"/>
    </xf>
    <xf numFmtId="0" fontId="16" fillId="0" borderId="10" xfId="2" applyFont="1" applyFill="1" applyBorder="1" applyAlignment="1" applyProtection="1">
      <alignment horizontal="left" vertical="top" wrapText="1"/>
      <protection locked="0"/>
    </xf>
    <xf numFmtId="0" fontId="16" fillId="0" borderId="0" xfId="2" applyFont="1" applyFill="1" applyAlignment="1" applyProtection="1">
      <alignment horizontal="left" vertical="top" wrapText="1"/>
      <protection locked="0"/>
    </xf>
    <xf numFmtId="0" fontId="16" fillId="0" borderId="28" xfId="2" applyFont="1" applyFill="1" applyBorder="1" applyAlignment="1" applyProtection="1">
      <alignment horizontal="left" vertical="top" wrapText="1"/>
      <protection locked="0"/>
    </xf>
    <xf numFmtId="0" fontId="16" fillId="0" borderId="32" xfId="2" applyFont="1" applyFill="1" applyBorder="1" applyAlignment="1" applyProtection="1">
      <alignment horizontal="left" vertical="top" wrapText="1"/>
      <protection locked="0"/>
    </xf>
    <xf numFmtId="0" fontId="16" fillId="0" borderId="1" xfId="2" applyFont="1" applyFill="1" applyBorder="1" applyAlignment="1" applyProtection="1">
      <alignment horizontal="left" vertical="top" wrapText="1"/>
      <protection locked="0"/>
    </xf>
    <xf numFmtId="0" fontId="16" fillId="0" borderId="35" xfId="2" applyFont="1" applyFill="1" applyBorder="1" applyAlignment="1" applyProtection="1">
      <alignment horizontal="left" vertical="top" wrapText="1"/>
      <protection locked="0"/>
    </xf>
    <xf numFmtId="0" fontId="9" fillId="0" borderId="17" xfId="2" applyFont="1" applyFill="1" applyBorder="1" applyAlignment="1">
      <alignment vertical="center"/>
    </xf>
    <xf numFmtId="0" fontId="9" fillId="0" borderId="7" xfId="2" applyFont="1" applyFill="1" applyBorder="1" applyAlignment="1">
      <alignment vertical="center"/>
    </xf>
    <xf numFmtId="0" fontId="9" fillId="0" borderId="7" xfId="2" applyFont="1" applyFill="1" applyBorder="1" applyAlignment="1">
      <alignment horizontal="center" vertical="center"/>
    </xf>
    <xf numFmtId="0" fontId="9" fillId="0" borderId="8" xfId="2" applyFont="1" applyFill="1" applyBorder="1" applyAlignment="1">
      <alignment horizontal="center" vertical="center"/>
    </xf>
    <xf numFmtId="0" fontId="8" fillId="0" borderId="13" xfId="2" applyFont="1" applyFill="1" applyBorder="1" applyAlignment="1">
      <alignment horizontal="distributed" vertical="center"/>
    </xf>
    <xf numFmtId="0" fontId="8" fillId="0" borderId="20" xfId="0" applyFont="1" applyFill="1" applyBorder="1" applyAlignment="1">
      <alignment horizontal="distributed" vertical="center"/>
    </xf>
    <xf numFmtId="0" fontId="8" fillId="0" borderId="15" xfId="2" applyFont="1" applyFill="1" applyBorder="1" applyAlignment="1">
      <alignment horizontal="distributed" vertical="center"/>
    </xf>
    <xf numFmtId="0" fontId="8" fillId="0" borderId="22" xfId="2" applyFont="1" applyFill="1" applyBorder="1" applyAlignment="1">
      <alignment horizontal="distributed" vertical="center"/>
    </xf>
    <xf numFmtId="0" fontId="9" fillId="0" borderId="23" xfId="2" applyFont="1" applyFill="1" applyBorder="1" applyAlignment="1">
      <alignment horizontal="center" vertical="center"/>
    </xf>
    <xf numFmtId="0" fontId="9" fillId="0" borderId="25" xfId="2" applyFont="1" applyFill="1" applyBorder="1" applyAlignment="1">
      <alignment horizontal="center" vertical="center"/>
    </xf>
    <xf numFmtId="0" fontId="9" fillId="0" borderId="29" xfId="2" applyFont="1" applyFill="1" applyBorder="1" applyAlignment="1">
      <alignment horizontal="center" vertical="center"/>
    </xf>
    <xf numFmtId="0" fontId="9" fillId="0" borderId="11" xfId="2" applyFont="1" applyFill="1" applyBorder="1" applyAlignment="1" applyProtection="1">
      <alignment horizontal="left" vertical="center" wrapText="1" indent="1"/>
      <protection locked="0"/>
    </xf>
    <xf numFmtId="0" fontId="9" fillId="0" borderId="14" xfId="2" applyFont="1" applyFill="1" applyBorder="1" applyAlignment="1" applyProtection="1">
      <alignment horizontal="left" vertical="center" indent="1"/>
      <protection locked="0"/>
    </xf>
    <xf numFmtId="0" fontId="9" fillId="0" borderId="12" xfId="2" applyFont="1" applyFill="1" applyBorder="1" applyAlignment="1" applyProtection="1">
      <alignment horizontal="left" vertical="center" indent="1"/>
      <protection locked="0"/>
    </xf>
    <xf numFmtId="0" fontId="9" fillId="0" borderId="10" xfId="2" applyFont="1" applyFill="1" applyBorder="1" applyAlignment="1" applyProtection="1">
      <alignment horizontal="left" vertical="center" indent="1"/>
      <protection locked="0"/>
    </xf>
    <xf numFmtId="0" fontId="9" fillId="0" borderId="0" xfId="2" applyFont="1" applyFill="1" applyAlignment="1" applyProtection="1">
      <alignment horizontal="left" vertical="center" indent="1"/>
      <protection locked="0"/>
    </xf>
    <xf numFmtId="0" fontId="9" fillId="0" borderId="26" xfId="2" applyFont="1" applyFill="1" applyBorder="1" applyAlignment="1" applyProtection="1">
      <alignment horizontal="left" vertical="center" indent="1"/>
      <protection locked="0"/>
    </xf>
    <xf numFmtId="0" fontId="9" fillId="0" borderId="18" xfId="2" applyFont="1" applyFill="1" applyBorder="1" applyAlignment="1" applyProtection="1">
      <alignment horizontal="left" vertical="center" indent="1"/>
      <protection locked="0"/>
    </xf>
    <xf numFmtId="0" fontId="9" fillId="0" borderId="21" xfId="2" applyFont="1" applyFill="1" applyBorder="1" applyAlignment="1" applyProtection="1">
      <alignment horizontal="left" vertical="center" indent="1"/>
      <protection locked="0"/>
    </xf>
    <xf numFmtId="0" fontId="9" fillId="0" borderId="19" xfId="2" applyFont="1" applyFill="1" applyBorder="1" applyAlignment="1" applyProtection="1">
      <alignment horizontal="left" vertical="center" indent="1"/>
      <protection locked="0"/>
    </xf>
    <xf numFmtId="0" fontId="9" fillId="0" borderId="11" xfId="2" applyFont="1" applyFill="1" applyBorder="1" applyAlignment="1" applyProtection="1">
      <alignment horizontal="left" vertical="center" indent="1"/>
      <protection locked="0"/>
    </xf>
    <xf numFmtId="0" fontId="9" fillId="0" borderId="24" xfId="2" applyFont="1" applyFill="1" applyBorder="1" applyAlignment="1" applyProtection="1">
      <alignment horizontal="left" vertical="center" indent="1"/>
      <protection locked="0"/>
    </xf>
    <xf numFmtId="0" fontId="9" fillId="0" borderId="28" xfId="2" applyFont="1" applyFill="1" applyBorder="1" applyAlignment="1" applyProtection="1">
      <alignment horizontal="left" vertical="center" indent="1"/>
      <protection locked="0"/>
    </xf>
    <xf numFmtId="0" fontId="9" fillId="0" borderId="30" xfId="2" applyFont="1" applyFill="1" applyBorder="1" applyAlignment="1" applyProtection="1">
      <alignment horizontal="left" vertical="center" indent="1"/>
      <protection locked="0"/>
    </xf>
    <xf numFmtId="0" fontId="9" fillId="0" borderId="23" xfId="2" applyFont="1" applyFill="1" applyBorder="1" applyAlignment="1">
      <alignment horizontal="center" vertical="distributed" textRotation="255" indent="6"/>
    </xf>
    <xf numFmtId="0" fontId="9" fillId="0" borderId="25" xfId="2" applyFont="1" applyFill="1" applyBorder="1" applyAlignment="1">
      <alignment horizontal="center" vertical="distributed" textRotation="255" indent="6"/>
    </xf>
    <xf numFmtId="0" fontId="9" fillId="0" borderId="31" xfId="2" applyFont="1" applyFill="1" applyBorder="1" applyAlignment="1">
      <alignment horizontal="center" vertical="distributed" textRotation="255" indent="6"/>
    </xf>
    <xf numFmtId="0" fontId="9" fillId="0" borderId="11" xfId="2" applyFont="1" applyFill="1" applyBorder="1" applyAlignment="1" applyProtection="1">
      <alignment horizontal="left" vertical="top" wrapText="1"/>
      <protection locked="0"/>
    </xf>
    <xf numFmtId="0" fontId="9" fillId="0" borderId="14" xfId="2" applyFont="1" applyFill="1" applyBorder="1" applyAlignment="1" applyProtection="1">
      <alignment horizontal="left" vertical="top" wrapText="1"/>
      <protection locked="0"/>
    </xf>
    <xf numFmtId="0" fontId="9" fillId="0" borderId="12" xfId="2" applyFont="1" applyFill="1" applyBorder="1" applyAlignment="1" applyProtection="1">
      <alignment horizontal="left" vertical="top" wrapText="1"/>
      <protection locked="0"/>
    </xf>
    <xf numFmtId="0" fontId="9" fillId="0" borderId="10" xfId="2" applyFont="1" applyFill="1" applyBorder="1" applyAlignment="1" applyProtection="1">
      <alignment horizontal="left" vertical="top" wrapText="1"/>
      <protection locked="0"/>
    </xf>
    <xf numFmtId="0" fontId="9" fillId="0" borderId="0" xfId="2" applyFont="1" applyFill="1" applyAlignment="1" applyProtection="1">
      <alignment horizontal="left" vertical="top" wrapText="1"/>
      <protection locked="0"/>
    </xf>
    <xf numFmtId="0" fontId="9" fillId="0" borderId="26" xfId="2" applyFont="1" applyFill="1" applyBorder="1" applyAlignment="1" applyProtection="1">
      <alignment horizontal="left" vertical="top" wrapText="1"/>
      <protection locked="0"/>
    </xf>
    <xf numFmtId="0" fontId="9" fillId="0" borderId="32" xfId="2" applyFont="1" applyFill="1" applyBorder="1" applyAlignment="1" applyProtection="1">
      <alignment horizontal="left" vertical="top" wrapText="1"/>
      <protection locked="0"/>
    </xf>
    <xf numFmtId="0" fontId="9" fillId="0" borderId="1" xfId="2" applyFont="1" applyFill="1" applyBorder="1" applyAlignment="1" applyProtection="1">
      <alignment horizontal="left" vertical="top" wrapText="1"/>
      <protection locked="0"/>
    </xf>
    <xf numFmtId="0" fontId="9" fillId="0" borderId="33" xfId="2" applyFont="1" applyFill="1" applyBorder="1" applyAlignment="1" applyProtection="1">
      <alignment horizontal="left" vertical="top" wrapText="1"/>
      <protection locked="0"/>
    </xf>
    <xf numFmtId="177" fontId="9" fillId="0" borderId="0" xfId="2" quotePrefix="1" applyNumberFormat="1" applyFont="1" applyFill="1" applyAlignment="1" applyProtection="1">
      <alignment horizontal="center" vertical="center"/>
      <protection locked="0"/>
    </xf>
    <xf numFmtId="177" fontId="9" fillId="0" borderId="11" xfId="2" applyNumberFormat="1" applyFont="1" applyFill="1" applyBorder="1" applyAlignment="1" applyProtection="1">
      <alignment horizontal="center" vertical="center" shrinkToFit="1"/>
      <protection locked="0"/>
    </xf>
    <xf numFmtId="177" fontId="9" fillId="0" borderId="14" xfId="2" applyNumberFormat="1" applyFont="1" applyFill="1" applyBorder="1" applyAlignment="1" applyProtection="1">
      <alignment horizontal="center" vertical="center" shrinkToFit="1"/>
      <protection locked="0"/>
    </xf>
    <xf numFmtId="177" fontId="9" fillId="0" borderId="10" xfId="2" applyNumberFormat="1" applyFont="1" applyFill="1" applyBorder="1" applyAlignment="1" applyProtection="1">
      <alignment horizontal="center" vertical="center" shrinkToFit="1"/>
      <protection locked="0"/>
    </xf>
    <xf numFmtId="177" fontId="9" fillId="0" borderId="0" xfId="2" applyNumberFormat="1" applyFont="1" applyFill="1" applyAlignment="1" applyProtection="1">
      <alignment horizontal="center" vertical="center" shrinkToFit="1"/>
      <protection locked="0"/>
    </xf>
    <xf numFmtId="177" fontId="9" fillId="0" borderId="18" xfId="2" applyNumberFormat="1" applyFont="1" applyFill="1" applyBorder="1" applyAlignment="1" applyProtection="1">
      <alignment horizontal="center" vertical="center" shrinkToFit="1"/>
      <protection locked="0"/>
    </xf>
    <xf numFmtId="177" fontId="9" fillId="0" borderId="21" xfId="2" applyNumberFormat="1" applyFont="1" applyFill="1" applyBorder="1" applyAlignment="1" applyProtection="1">
      <alignment horizontal="center" vertical="center" shrinkToFit="1"/>
      <protection locked="0"/>
    </xf>
    <xf numFmtId="0" fontId="9" fillId="0" borderId="14" xfId="2" applyFont="1" applyFill="1" applyBorder="1" applyAlignment="1">
      <alignment horizontal="center" vertical="center"/>
    </xf>
    <xf numFmtId="0" fontId="9" fillId="0" borderId="0" xfId="2" applyFont="1" applyFill="1" applyAlignment="1">
      <alignment horizontal="center" vertical="center"/>
    </xf>
    <xf numFmtId="0" fontId="9" fillId="0" borderId="21" xfId="2" applyFont="1" applyFill="1" applyBorder="1" applyAlignment="1">
      <alignment horizontal="center" vertical="center"/>
    </xf>
    <xf numFmtId="0" fontId="2" fillId="0" borderId="1" xfId="2" applyFont="1" applyFill="1" applyBorder="1" applyAlignment="1">
      <alignment horizontal="center"/>
    </xf>
    <xf numFmtId="0" fontId="8" fillId="0" borderId="2" xfId="2" applyFont="1" applyFill="1" applyBorder="1" applyAlignment="1">
      <alignment horizontal="distributed" vertical="center" indent="1"/>
    </xf>
    <xf numFmtId="0" fontId="8" fillId="0" borderId="3" xfId="2" applyFont="1" applyFill="1" applyBorder="1" applyAlignment="1">
      <alignment horizontal="distributed" vertical="center" indent="1"/>
    </xf>
    <xf numFmtId="0" fontId="8" fillId="0" borderId="9" xfId="2" applyFont="1" applyFill="1" applyBorder="1" applyAlignment="1">
      <alignment horizontal="distributed" vertical="center" indent="1"/>
    </xf>
    <xf numFmtId="0" fontId="8" fillId="0" borderId="16" xfId="2" applyFont="1" applyFill="1" applyBorder="1" applyAlignment="1">
      <alignment horizontal="distributed" vertical="center" indent="1"/>
    </xf>
    <xf numFmtId="0" fontId="8" fillId="0" borderId="17" xfId="2" applyFont="1" applyFill="1" applyBorder="1" applyAlignment="1">
      <alignment horizontal="distributed" vertical="center" indent="1"/>
    </xf>
    <xf numFmtId="176" fontId="9" fillId="0" borderId="4" xfId="2" applyNumberFormat="1" applyFont="1" applyFill="1" applyBorder="1" applyAlignment="1" applyProtection="1">
      <alignment horizontal="center" vertical="center"/>
      <protection locked="0"/>
    </xf>
    <xf numFmtId="176" fontId="9" fillId="0" borderId="5" xfId="2" applyNumberFormat="1" applyFont="1" applyFill="1" applyBorder="1" applyAlignment="1" applyProtection="1">
      <alignment horizontal="center" vertical="center"/>
      <protection locked="0"/>
    </xf>
    <xf numFmtId="176" fontId="9" fillId="0" borderId="6" xfId="2" applyNumberFormat="1" applyFont="1" applyFill="1" applyBorder="1" applyAlignment="1" applyProtection="1">
      <alignment horizontal="center" vertical="center"/>
      <protection locked="0"/>
    </xf>
    <xf numFmtId="0" fontId="2" fillId="0" borderId="4" xfId="2" applyFont="1" applyFill="1" applyBorder="1" applyAlignment="1">
      <alignment horizontal="center" vertical="center" shrinkToFit="1"/>
    </xf>
    <xf numFmtId="0" fontId="2" fillId="0" borderId="5" xfId="2" applyFont="1" applyFill="1" applyBorder="1" applyAlignment="1">
      <alignment horizontal="center" vertical="center" shrinkToFit="1"/>
    </xf>
    <xf numFmtId="0" fontId="2" fillId="0" borderId="6" xfId="2" applyFont="1" applyFill="1" applyBorder="1" applyAlignment="1">
      <alignment horizontal="center" vertical="center" shrinkToFit="1"/>
    </xf>
    <xf numFmtId="0" fontId="9" fillId="0" borderId="11" xfId="2" applyFont="1" applyFill="1" applyBorder="1" applyAlignment="1" applyProtection="1">
      <alignment horizontal="center" vertical="center" shrinkToFit="1"/>
      <protection locked="0"/>
    </xf>
    <xf numFmtId="0" fontId="9" fillId="0" borderId="12" xfId="2" applyFont="1" applyFill="1" applyBorder="1" applyAlignment="1" applyProtection="1">
      <alignment horizontal="center" vertical="center" shrinkToFit="1"/>
      <protection locked="0"/>
    </xf>
    <xf numFmtId="0" fontId="9" fillId="0" borderId="18" xfId="2" applyFont="1" applyFill="1" applyBorder="1" applyAlignment="1" applyProtection="1">
      <alignment horizontal="center" vertical="center" shrinkToFit="1"/>
      <protection locked="0"/>
    </xf>
    <xf numFmtId="0" fontId="9" fillId="0" borderId="19" xfId="2" applyFont="1" applyFill="1" applyBorder="1" applyAlignment="1" applyProtection="1">
      <alignment horizontal="center" vertical="center" shrinkToFit="1"/>
      <protection locked="0"/>
    </xf>
    <xf numFmtId="0" fontId="8" fillId="0" borderId="13" xfId="2" applyFont="1" applyFill="1" applyBorder="1" applyAlignment="1">
      <alignment horizontal="center" vertical="center"/>
    </xf>
    <xf numFmtId="0" fontId="8" fillId="0" borderId="20" xfId="2" applyFont="1" applyFill="1" applyBorder="1" applyAlignment="1">
      <alignment horizontal="center" vertical="center"/>
    </xf>
    <xf numFmtId="0" fontId="8" fillId="0" borderId="11" xfId="2" applyFont="1" applyFill="1" applyBorder="1" applyAlignment="1">
      <alignment horizontal="center" vertical="center"/>
    </xf>
    <xf numFmtId="0" fontId="8" fillId="0" borderId="14" xfId="2" applyFont="1" applyFill="1" applyBorder="1" applyAlignment="1">
      <alignment horizontal="center" vertical="center"/>
    </xf>
    <xf numFmtId="0" fontId="8" fillId="0" borderId="12" xfId="2" applyFont="1" applyFill="1" applyBorder="1" applyAlignment="1">
      <alignment horizontal="center" vertical="center"/>
    </xf>
    <xf numFmtId="0" fontId="8" fillId="0" borderId="18" xfId="2" applyFont="1" applyFill="1" applyBorder="1" applyAlignment="1">
      <alignment horizontal="center" vertical="center"/>
    </xf>
    <xf numFmtId="0" fontId="8" fillId="0" borderId="21" xfId="2" applyFont="1" applyFill="1" applyBorder="1" applyAlignment="1">
      <alignment horizontal="center" vertical="center"/>
    </xf>
    <xf numFmtId="0" fontId="8" fillId="0" borderId="19" xfId="2" applyFont="1" applyFill="1" applyBorder="1" applyAlignment="1">
      <alignment horizontal="center" vertical="center"/>
    </xf>
  </cellXfs>
  <cellStyles count="4">
    <cellStyle name="桁区切り" xfId="1" builtinId="6"/>
    <cellStyle name="標準" xfId="0" builtinId="0"/>
    <cellStyle name="標準_県立多治見病院伝染病棟解体工事内訳書H10,12,10" xfId="3" xr:uid="{B652853B-9034-4E72-9E9B-17F17DE76955}"/>
    <cellStyle name="標準_工事設計書V2t" xfId="2" xr:uid="{60D010DA-B936-4FCA-9FD2-3C1553C0B7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211136</xdr:colOff>
      <xdr:row>7</xdr:row>
      <xdr:rowOff>170656</xdr:rowOff>
    </xdr:from>
    <xdr:to>
      <xdr:col>10</xdr:col>
      <xdr:colOff>571136</xdr:colOff>
      <xdr:row>9</xdr:row>
      <xdr:rowOff>78218</xdr:rowOff>
    </xdr:to>
    <xdr:sp macro="" textlink="">
      <xdr:nvSpPr>
        <xdr:cNvPr id="2" name="Oval 4">
          <a:extLst>
            <a:ext uri="{FF2B5EF4-FFF2-40B4-BE49-F238E27FC236}">
              <a16:creationId xmlns:a16="http://schemas.microsoft.com/office/drawing/2014/main" id="{A57CA623-C3A7-404D-9E99-9BEECE4A4E8C}"/>
            </a:ext>
          </a:extLst>
        </xdr:cNvPr>
        <xdr:cNvSpPr>
          <a:spLocks noChangeArrowheads="1"/>
        </xdr:cNvSpPr>
      </xdr:nvSpPr>
      <xdr:spPr bwMode="auto">
        <a:xfrm>
          <a:off x="9145586" y="2228056"/>
          <a:ext cx="360000" cy="364762"/>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204787</xdr:colOff>
      <xdr:row>10</xdr:row>
      <xdr:rowOff>171451</xdr:rowOff>
    </xdr:from>
    <xdr:to>
      <xdr:col>11</xdr:col>
      <xdr:colOff>564787</xdr:colOff>
      <xdr:row>12</xdr:row>
      <xdr:rowOff>79013</xdr:rowOff>
    </xdr:to>
    <xdr:sp macro="" textlink="">
      <xdr:nvSpPr>
        <xdr:cNvPr id="3" name="Oval 5">
          <a:extLst>
            <a:ext uri="{FF2B5EF4-FFF2-40B4-BE49-F238E27FC236}">
              <a16:creationId xmlns:a16="http://schemas.microsoft.com/office/drawing/2014/main" id="{FBCA09DB-6BD6-47D0-AC85-640611DBD4B6}"/>
            </a:ext>
          </a:extLst>
        </xdr:cNvPr>
        <xdr:cNvSpPr>
          <a:spLocks noChangeArrowheads="1"/>
        </xdr:cNvSpPr>
      </xdr:nvSpPr>
      <xdr:spPr bwMode="auto">
        <a:xfrm>
          <a:off x="9910762" y="2914651"/>
          <a:ext cx="360000" cy="364762"/>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407193</xdr:colOff>
      <xdr:row>11</xdr:row>
      <xdr:rowOff>190500</xdr:rowOff>
    </xdr:from>
    <xdr:to>
      <xdr:col>6</xdr:col>
      <xdr:colOff>683418</xdr:colOff>
      <xdr:row>13</xdr:row>
      <xdr:rowOff>0</xdr:rowOff>
    </xdr:to>
    <xdr:sp macro="" textlink="">
      <xdr:nvSpPr>
        <xdr:cNvPr id="4" name="Oval 6">
          <a:extLst>
            <a:ext uri="{FF2B5EF4-FFF2-40B4-BE49-F238E27FC236}">
              <a16:creationId xmlns:a16="http://schemas.microsoft.com/office/drawing/2014/main" id="{E468448C-B28D-4830-A8D8-8EA8D6FB3B8E}"/>
            </a:ext>
          </a:extLst>
        </xdr:cNvPr>
        <xdr:cNvSpPr>
          <a:spLocks noChangeArrowheads="1"/>
        </xdr:cNvSpPr>
      </xdr:nvSpPr>
      <xdr:spPr bwMode="auto">
        <a:xfrm>
          <a:off x="6255543" y="3162300"/>
          <a:ext cx="276225" cy="266700"/>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xdr:col>
      <xdr:colOff>64295</xdr:colOff>
      <xdr:row>11</xdr:row>
      <xdr:rowOff>190500</xdr:rowOff>
    </xdr:from>
    <xdr:to>
      <xdr:col>7</xdr:col>
      <xdr:colOff>340520</xdr:colOff>
      <xdr:row>13</xdr:row>
      <xdr:rowOff>0</xdr:rowOff>
    </xdr:to>
    <xdr:sp macro="" textlink="">
      <xdr:nvSpPr>
        <xdr:cNvPr id="5" name="Oval 7">
          <a:extLst>
            <a:ext uri="{FF2B5EF4-FFF2-40B4-BE49-F238E27FC236}">
              <a16:creationId xmlns:a16="http://schemas.microsoft.com/office/drawing/2014/main" id="{E6422C07-8111-4D8B-AE6C-02CDDDB513B3}"/>
            </a:ext>
          </a:extLst>
        </xdr:cNvPr>
        <xdr:cNvSpPr>
          <a:spLocks noChangeArrowheads="1"/>
        </xdr:cNvSpPr>
      </xdr:nvSpPr>
      <xdr:spPr bwMode="auto">
        <a:xfrm>
          <a:off x="6684170" y="3162300"/>
          <a:ext cx="276225" cy="266700"/>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00339-BA39-4B66-ACAA-2962D40A5D84}">
  <sheetPr codeName="Sheet1">
    <tabColor theme="1"/>
  </sheetPr>
  <dimension ref="A1:AK33"/>
  <sheetViews>
    <sheetView showGridLines="0" showZeros="0" tabSelected="1" view="pageBreakPreview" zoomScale="75" zoomScaleNormal="75" zoomScaleSheetLayoutView="75" workbookViewId="0"/>
  </sheetViews>
  <sheetFormatPr defaultRowHeight="13.5" x14ac:dyDescent="0.15"/>
  <cols>
    <col min="1" max="1" width="1.625" style="3" customWidth="1"/>
    <col min="2" max="2" width="9.625" style="3" customWidth="1"/>
    <col min="3" max="3" width="25.625" style="3" customWidth="1"/>
    <col min="4" max="4" width="8.125" style="3" customWidth="1"/>
    <col min="5" max="5" width="21.625" style="3" customWidth="1"/>
    <col min="6" max="14" width="10.125" style="3" customWidth="1"/>
    <col min="15" max="15" width="1.75" style="3" customWidth="1"/>
    <col min="16" max="16" width="2.625" style="5" customWidth="1"/>
    <col min="17" max="37" width="9" style="5"/>
    <col min="38" max="16384" width="9" style="3"/>
  </cols>
  <sheetData>
    <row r="1" spans="1:16" s="5" customFormat="1" ht="30" customHeight="1" x14ac:dyDescent="0.15">
      <c r="A1" s="3"/>
      <c r="B1" s="306"/>
      <c r="C1" s="306"/>
      <c r="D1" s="3"/>
      <c r="E1" s="224" t="s">
        <v>149</v>
      </c>
      <c r="F1" s="225"/>
      <c r="G1" s="225"/>
      <c r="H1" s="225"/>
      <c r="I1" s="225"/>
      <c r="J1" s="3"/>
      <c r="K1" s="3"/>
      <c r="L1" s="3"/>
      <c r="M1" s="3"/>
      <c r="N1" s="3"/>
      <c r="O1" s="3"/>
      <c r="P1" s="4"/>
    </row>
    <row r="2" spans="1:16" s="5" customFormat="1" ht="18" customHeight="1" x14ac:dyDescent="0.15">
      <c r="A2" s="3"/>
      <c r="B2" s="307" t="s">
        <v>0</v>
      </c>
      <c r="C2" s="308"/>
      <c r="D2" s="312" t="s">
        <v>1</v>
      </c>
      <c r="E2" s="313"/>
      <c r="F2" s="314"/>
      <c r="G2" s="6" t="s">
        <v>2</v>
      </c>
      <c r="H2" s="6" t="s">
        <v>3</v>
      </c>
      <c r="I2" s="6" t="s">
        <v>4</v>
      </c>
      <c r="J2" s="315" t="s">
        <v>5</v>
      </c>
      <c r="K2" s="316"/>
      <c r="L2" s="317"/>
      <c r="M2" s="6" t="s">
        <v>6</v>
      </c>
      <c r="N2" s="7" t="s">
        <v>7</v>
      </c>
      <c r="O2" s="3"/>
    </row>
    <row r="3" spans="1:16" s="5" customFormat="1" ht="30" customHeight="1" x14ac:dyDescent="0.15">
      <c r="A3" s="3"/>
      <c r="B3" s="307"/>
      <c r="C3" s="309"/>
      <c r="D3" s="8" t="s">
        <v>8</v>
      </c>
      <c r="E3" s="318" t="s">
        <v>9</v>
      </c>
      <c r="F3" s="319"/>
      <c r="G3" s="322"/>
      <c r="H3" s="322"/>
      <c r="I3" s="322"/>
      <c r="J3" s="324"/>
      <c r="K3" s="325"/>
      <c r="L3" s="326"/>
      <c r="M3" s="264"/>
      <c r="N3" s="266"/>
      <c r="O3" s="3"/>
      <c r="P3" s="9"/>
    </row>
    <row r="4" spans="1:16" s="5" customFormat="1" ht="30" customHeight="1" x14ac:dyDescent="0.15">
      <c r="A4" s="3"/>
      <c r="B4" s="310"/>
      <c r="C4" s="311"/>
      <c r="D4" s="10" t="s">
        <v>10</v>
      </c>
      <c r="E4" s="320"/>
      <c r="F4" s="321"/>
      <c r="G4" s="323"/>
      <c r="H4" s="323"/>
      <c r="I4" s="323"/>
      <c r="J4" s="327"/>
      <c r="K4" s="328"/>
      <c r="L4" s="329"/>
      <c r="M4" s="265"/>
      <c r="N4" s="267"/>
      <c r="O4" s="3"/>
      <c r="P4" s="9"/>
    </row>
    <row r="5" spans="1:16" s="5" customFormat="1" ht="18" customHeight="1" x14ac:dyDescent="0.15">
      <c r="A5" s="3"/>
      <c r="B5" s="268" t="s">
        <v>11</v>
      </c>
      <c r="C5" s="271" t="s">
        <v>12</v>
      </c>
      <c r="D5" s="272"/>
      <c r="E5" s="273"/>
      <c r="F5" s="11" t="s">
        <v>13</v>
      </c>
      <c r="G5" s="280" t="s">
        <v>14</v>
      </c>
      <c r="H5" s="272"/>
      <c r="I5" s="272"/>
      <c r="J5" s="272"/>
      <c r="K5" s="272"/>
      <c r="L5" s="272"/>
      <c r="M5" s="275"/>
      <c r="N5" s="281"/>
      <c r="O5" s="3"/>
      <c r="P5" s="12"/>
    </row>
    <row r="6" spans="1:16" s="5" customFormat="1" ht="18" customHeight="1" x14ac:dyDescent="0.15">
      <c r="A6" s="3"/>
      <c r="B6" s="269"/>
      <c r="C6" s="274"/>
      <c r="D6" s="275"/>
      <c r="E6" s="276"/>
      <c r="F6" s="13"/>
      <c r="G6" s="274"/>
      <c r="H6" s="275"/>
      <c r="I6" s="275"/>
      <c r="J6" s="275"/>
      <c r="K6" s="275"/>
      <c r="L6" s="275"/>
      <c r="M6" s="275"/>
      <c r="N6" s="282"/>
      <c r="O6" s="3"/>
      <c r="P6" s="12"/>
    </row>
    <row r="7" spans="1:16" s="5" customFormat="1" ht="18" customHeight="1" x14ac:dyDescent="0.15">
      <c r="A7" s="3"/>
      <c r="B7" s="270"/>
      <c r="C7" s="277"/>
      <c r="D7" s="278"/>
      <c r="E7" s="279"/>
      <c r="F7" s="14" t="s">
        <v>15</v>
      </c>
      <c r="G7" s="277"/>
      <c r="H7" s="278"/>
      <c r="I7" s="278"/>
      <c r="J7" s="278"/>
      <c r="K7" s="278"/>
      <c r="L7" s="278"/>
      <c r="M7" s="278"/>
      <c r="N7" s="283"/>
      <c r="O7" s="3"/>
      <c r="P7" s="15"/>
    </row>
    <row r="8" spans="1:16" s="5" customFormat="1" ht="18" customHeight="1" x14ac:dyDescent="0.15">
      <c r="A8" s="3"/>
      <c r="B8" s="284" t="s">
        <v>16</v>
      </c>
      <c r="C8" s="287" t="s">
        <v>17</v>
      </c>
      <c r="D8" s="288"/>
      <c r="E8" s="289"/>
      <c r="F8" s="16" t="s">
        <v>18</v>
      </c>
      <c r="G8" s="296">
        <v>45988</v>
      </c>
      <c r="H8" s="236"/>
      <c r="I8" s="236"/>
      <c r="J8" s="11" t="s">
        <v>8</v>
      </c>
      <c r="K8" s="17"/>
      <c r="L8" s="17" t="s">
        <v>19</v>
      </c>
      <c r="M8" s="17" t="s">
        <v>20</v>
      </c>
      <c r="N8" s="18" t="s">
        <v>21</v>
      </c>
      <c r="O8" s="3"/>
      <c r="P8" s="15"/>
    </row>
    <row r="9" spans="1:16" s="5" customFormat="1" ht="18" customHeight="1" x14ac:dyDescent="0.15">
      <c r="A9" s="3"/>
      <c r="B9" s="285"/>
      <c r="C9" s="290"/>
      <c r="D9" s="291"/>
      <c r="E9" s="292"/>
      <c r="F9" s="13"/>
      <c r="G9" s="236"/>
      <c r="H9" s="236"/>
      <c r="I9" s="236"/>
      <c r="J9" s="13"/>
      <c r="K9" s="19" t="s">
        <v>144</v>
      </c>
      <c r="L9" s="19"/>
      <c r="M9" s="19"/>
      <c r="N9" s="20"/>
      <c r="O9" s="3"/>
      <c r="P9" s="12"/>
    </row>
    <row r="10" spans="1:16" s="5" customFormat="1" ht="18" customHeight="1" x14ac:dyDescent="0.15">
      <c r="A10" s="3"/>
      <c r="B10" s="285"/>
      <c r="C10" s="290"/>
      <c r="D10" s="291"/>
      <c r="E10" s="292"/>
      <c r="F10" s="21" t="s">
        <v>22</v>
      </c>
      <c r="G10" s="236"/>
      <c r="H10" s="236"/>
      <c r="I10" s="236"/>
      <c r="J10" s="21" t="s">
        <v>23</v>
      </c>
      <c r="K10" s="22"/>
      <c r="L10" s="22" t="s">
        <v>145</v>
      </c>
      <c r="M10" s="22" t="s">
        <v>145</v>
      </c>
      <c r="N10" s="23" t="s">
        <v>24</v>
      </c>
      <c r="O10" s="3"/>
      <c r="P10" s="12"/>
    </row>
    <row r="11" spans="1:16" s="5" customFormat="1" ht="18" customHeight="1" x14ac:dyDescent="0.15">
      <c r="A11" s="3"/>
      <c r="B11" s="285"/>
      <c r="C11" s="290"/>
      <c r="D11" s="291"/>
      <c r="E11" s="292"/>
      <c r="F11" s="11" t="s">
        <v>25</v>
      </c>
      <c r="G11" s="24" t="s">
        <v>26</v>
      </c>
      <c r="H11" s="24" t="s">
        <v>27</v>
      </c>
      <c r="I11" s="24" t="s">
        <v>28</v>
      </c>
      <c r="J11" s="11" t="s">
        <v>13</v>
      </c>
      <c r="K11" s="25"/>
      <c r="L11" s="25"/>
      <c r="M11" s="25" t="s">
        <v>146</v>
      </c>
      <c r="N11" s="26" t="s">
        <v>21</v>
      </c>
      <c r="O11" s="3"/>
    </row>
    <row r="12" spans="1:16" s="5" customFormat="1" ht="18" customHeight="1" x14ac:dyDescent="0.15">
      <c r="A12" s="3"/>
      <c r="B12" s="285"/>
      <c r="C12" s="290"/>
      <c r="D12" s="291"/>
      <c r="E12" s="292"/>
      <c r="F12" s="13"/>
      <c r="G12" s="19"/>
      <c r="H12" s="19"/>
      <c r="I12" s="19"/>
      <c r="J12" s="13"/>
      <c r="K12" s="19" t="s">
        <v>29</v>
      </c>
      <c r="L12" s="19" t="s">
        <v>30</v>
      </c>
      <c r="M12" s="19" t="s">
        <v>147</v>
      </c>
      <c r="N12" s="20"/>
      <c r="O12" s="3"/>
    </row>
    <row r="13" spans="1:16" s="5" customFormat="1" ht="18" customHeight="1" x14ac:dyDescent="0.15">
      <c r="A13" s="3"/>
      <c r="B13" s="285"/>
      <c r="C13" s="290"/>
      <c r="D13" s="291"/>
      <c r="E13" s="292"/>
      <c r="F13" s="14" t="s">
        <v>31</v>
      </c>
      <c r="G13" s="27" t="s">
        <v>32</v>
      </c>
      <c r="H13" s="27" t="s">
        <v>32</v>
      </c>
      <c r="I13" s="28" t="s">
        <v>24</v>
      </c>
      <c r="J13" s="14" t="s">
        <v>33</v>
      </c>
      <c r="K13" s="27"/>
      <c r="L13" s="27"/>
      <c r="M13" s="27" t="s">
        <v>148</v>
      </c>
      <c r="N13" s="29" t="s">
        <v>24</v>
      </c>
      <c r="O13" s="3"/>
    </row>
    <row r="14" spans="1:16" s="5" customFormat="1" ht="18" customHeight="1" x14ac:dyDescent="0.15">
      <c r="A14" s="3"/>
      <c r="B14" s="285"/>
      <c r="C14" s="290"/>
      <c r="D14" s="291"/>
      <c r="E14" s="292"/>
      <c r="F14" s="13"/>
      <c r="G14" s="30"/>
      <c r="H14" s="30"/>
      <c r="I14" s="30"/>
      <c r="J14" s="297" t="s">
        <v>34</v>
      </c>
      <c r="K14" s="298"/>
      <c r="L14" s="303" t="s">
        <v>35</v>
      </c>
      <c r="M14" s="234">
        <v>46203</v>
      </c>
      <c r="N14" s="235"/>
      <c r="O14" s="3"/>
    </row>
    <row r="15" spans="1:16" s="5" customFormat="1" ht="18" customHeight="1" x14ac:dyDescent="0.15">
      <c r="A15" s="3"/>
      <c r="B15" s="285"/>
      <c r="C15" s="290"/>
      <c r="D15" s="291"/>
      <c r="E15" s="292"/>
      <c r="F15" s="13" t="s">
        <v>36</v>
      </c>
      <c r="G15" s="240" t="s">
        <v>37</v>
      </c>
      <c r="H15" s="241"/>
      <c r="I15" s="241"/>
      <c r="J15" s="299"/>
      <c r="K15" s="300"/>
      <c r="L15" s="304"/>
      <c r="M15" s="236"/>
      <c r="N15" s="237"/>
      <c r="O15" s="3"/>
      <c r="P15" s="12"/>
    </row>
    <row r="16" spans="1:16" s="5" customFormat="1" ht="18" customHeight="1" x14ac:dyDescent="0.15">
      <c r="A16" s="3"/>
      <c r="B16" s="285"/>
      <c r="C16" s="290"/>
      <c r="D16" s="291"/>
      <c r="E16" s="292"/>
      <c r="F16" s="13"/>
      <c r="G16" s="30"/>
      <c r="H16" s="30"/>
      <c r="I16" s="30"/>
      <c r="J16" s="301"/>
      <c r="K16" s="302"/>
      <c r="L16" s="305"/>
      <c r="M16" s="238"/>
      <c r="N16" s="239"/>
      <c r="O16" s="3"/>
    </row>
    <row r="17" spans="2:37" ht="18" customHeight="1" x14ac:dyDescent="0.15">
      <c r="B17" s="285"/>
      <c r="C17" s="290"/>
      <c r="D17" s="291"/>
      <c r="E17" s="292"/>
      <c r="F17" s="32" t="s">
        <v>38</v>
      </c>
      <c r="G17" s="242"/>
      <c r="H17" s="243"/>
      <c r="I17" s="243"/>
      <c r="J17" s="243"/>
      <c r="K17" s="243"/>
      <c r="L17" s="243"/>
      <c r="M17" s="243"/>
      <c r="N17" s="244"/>
    </row>
    <row r="18" spans="2:37" ht="18" customHeight="1" x14ac:dyDescent="0.15">
      <c r="B18" s="285"/>
      <c r="C18" s="290"/>
      <c r="D18" s="291"/>
      <c r="E18" s="292"/>
      <c r="F18" s="13" t="s">
        <v>39</v>
      </c>
      <c r="G18" s="245"/>
      <c r="H18" s="246"/>
      <c r="I18" s="246"/>
      <c r="J18" s="246"/>
      <c r="K18" s="246"/>
      <c r="L18" s="246"/>
      <c r="M18" s="246"/>
      <c r="N18" s="247"/>
      <c r="P18" s="31"/>
    </row>
    <row r="19" spans="2:37" ht="18" customHeight="1" x14ac:dyDescent="0.15">
      <c r="B19" s="285"/>
      <c r="C19" s="290"/>
      <c r="D19" s="291"/>
      <c r="E19" s="292"/>
      <c r="F19" s="13" t="s">
        <v>40</v>
      </c>
      <c r="G19" s="245"/>
      <c r="H19" s="246"/>
      <c r="I19" s="246"/>
      <c r="J19" s="246"/>
      <c r="K19" s="246"/>
      <c r="L19" s="246"/>
      <c r="M19" s="246"/>
      <c r="N19" s="247"/>
    </row>
    <row r="20" spans="2:37" ht="18" customHeight="1" x14ac:dyDescent="0.15">
      <c r="B20" s="285"/>
      <c r="C20" s="290"/>
      <c r="D20" s="291"/>
      <c r="E20" s="292"/>
      <c r="F20" s="13" t="s">
        <v>41</v>
      </c>
      <c r="G20" s="248"/>
      <c r="H20" s="249"/>
      <c r="I20" s="249"/>
      <c r="J20" s="249"/>
      <c r="K20" s="249"/>
      <c r="L20" s="249"/>
      <c r="M20" s="249"/>
      <c r="N20" s="250"/>
      <c r="P20" s="31"/>
    </row>
    <row r="21" spans="2:37" ht="18" customHeight="1" x14ac:dyDescent="0.15">
      <c r="B21" s="285"/>
      <c r="C21" s="290"/>
      <c r="D21" s="291"/>
      <c r="E21" s="292"/>
      <c r="F21" s="32" t="s">
        <v>42</v>
      </c>
      <c r="G21" s="251"/>
      <c r="H21" s="252"/>
      <c r="I21" s="252"/>
      <c r="J21" s="252"/>
      <c r="K21" s="252"/>
      <c r="L21" s="252"/>
      <c r="M21" s="252"/>
      <c r="N21" s="253"/>
    </row>
    <row r="22" spans="2:37" ht="18" customHeight="1" x14ac:dyDescent="0.15">
      <c r="B22" s="285"/>
      <c r="C22" s="290"/>
      <c r="D22" s="291"/>
      <c r="E22" s="292"/>
      <c r="F22" s="13" t="s">
        <v>43</v>
      </c>
      <c r="G22" s="254"/>
      <c r="H22" s="255"/>
      <c r="I22" s="255"/>
      <c r="J22" s="255"/>
      <c r="K22" s="255"/>
      <c r="L22" s="255"/>
      <c r="M22" s="255"/>
      <c r="N22" s="256"/>
    </row>
    <row r="23" spans="2:37" ht="18" customHeight="1" x14ac:dyDescent="0.15">
      <c r="B23" s="285"/>
      <c r="C23" s="290"/>
      <c r="D23" s="291"/>
      <c r="E23" s="292"/>
      <c r="F23" s="13" t="s">
        <v>44</v>
      </c>
      <c r="G23" s="254"/>
      <c r="H23" s="255"/>
      <c r="I23" s="255"/>
      <c r="J23" s="255"/>
      <c r="K23" s="255"/>
      <c r="L23" s="255"/>
      <c r="M23" s="255"/>
      <c r="N23" s="256"/>
    </row>
    <row r="24" spans="2:37" ht="18" customHeight="1" x14ac:dyDescent="0.15">
      <c r="B24" s="286"/>
      <c r="C24" s="293"/>
      <c r="D24" s="294"/>
      <c r="E24" s="295"/>
      <c r="F24" s="34" t="s">
        <v>45</v>
      </c>
      <c r="G24" s="257"/>
      <c r="H24" s="258"/>
      <c r="I24" s="258"/>
      <c r="J24" s="258"/>
      <c r="K24" s="258"/>
      <c r="L24" s="258"/>
      <c r="M24" s="258"/>
      <c r="N24" s="259"/>
    </row>
    <row r="25" spans="2:37" ht="18" customHeight="1" x14ac:dyDescent="0.15"/>
    <row r="26" spans="2:37" s="35" customFormat="1" ht="18" customHeight="1" x14ac:dyDescent="0.15">
      <c r="B26" s="260"/>
      <c r="C26" s="261"/>
      <c r="D26" s="262" t="s">
        <v>46</v>
      </c>
      <c r="E26" s="262"/>
      <c r="F26" s="262"/>
      <c r="G26" s="262" t="s">
        <v>47</v>
      </c>
      <c r="H26" s="262"/>
      <c r="I26" s="262"/>
      <c r="J26" s="262"/>
      <c r="K26" s="262" t="s">
        <v>48</v>
      </c>
      <c r="L26" s="262"/>
      <c r="M26" s="262"/>
      <c r="N26" s="263"/>
      <c r="P26" s="33"/>
      <c r="Q26" s="33"/>
      <c r="R26" s="33"/>
      <c r="S26" s="33"/>
      <c r="T26" s="33"/>
      <c r="U26" s="33"/>
      <c r="V26" s="33"/>
      <c r="W26" s="33"/>
      <c r="X26" s="33"/>
      <c r="Y26" s="33"/>
      <c r="Z26" s="33"/>
      <c r="AA26" s="33"/>
      <c r="AB26" s="33"/>
      <c r="AC26" s="33"/>
      <c r="AD26" s="33"/>
      <c r="AE26" s="33"/>
      <c r="AF26" s="33"/>
      <c r="AG26" s="33"/>
      <c r="AH26" s="33"/>
      <c r="AI26" s="33"/>
      <c r="AJ26" s="33"/>
      <c r="AK26" s="33"/>
    </row>
    <row r="27" spans="2:37" s="35" customFormat="1" ht="18" customHeight="1" x14ac:dyDescent="0.15">
      <c r="B27" s="226" t="s">
        <v>49</v>
      </c>
      <c r="C27" s="227"/>
      <c r="D27" s="233"/>
      <c r="E27" s="233"/>
      <c r="F27" s="233"/>
      <c r="G27" s="230"/>
      <c r="H27" s="231"/>
      <c r="I27" s="231"/>
      <c r="J27" s="231"/>
      <c r="K27" s="229"/>
      <c r="L27" s="229"/>
      <c r="M27" s="229"/>
      <c r="N27" s="232"/>
      <c r="P27" s="33"/>
      <c r="Q27" s="33"/>
      <c r="R27" s="33"/>
      <c r="S27" s="33"/>
      <c r="T27" s="33"/>
      <c r="U27" s="33"/>
      <c r="V27" s="33"/>
      <c r="W27" s="33"/>
      <c r="X27" s="33"/>
      <c r="Y27" s="33"/>
      <c r="Z27" s="33"/>
      <c r="AA27" s="33"/>
      <c r="AB27" s="33"/>
      <c r="AC27" s="33"/>
      <c r="AD27" s="33"/>
      <c r="AE27" s="33"/>
      <c r="AF27" s="33"/>
      <c r="AG27" s="33"/>
      <c r="AH27" s="33"/>
      <c r="AI27" s="33"/>
      <c r="AJ27" s="33"/>
      <c r="AK27" s="33"/>
    </row>
    <row r="28" spans="2:37" s="35" customFormat="1" ht="18" customHeight="1" x14ac:dyDescent="0.15">
      <c r="B28" s="226" t="s">
        <v>50</v>
      </c>
      <c r="C28" s="227"/>
      <c r="D28" s="233"/>
      <c r="E28" s="233"/>
      <c r="F28" s="233"/>
      <c r="G28" s="230"/>
      <c r="H28" s="231"/>
      <c r="I28" s="231"/>
      <c r="J28" s="231"/>
      <c r="K28" s="229"/>
      <c r="L28" s="229"/>
      <c r="M28" s="229"/>
      <c r="N28" s="232"/>
      <c r="P28" s="33"/>
      <c r="Q28" s="33"/>
      <c r="R28" s="33"/>
      <c r="S28" s="33"/>
      <c r="T28" s="33"/>
      <c r="U28" s="33"/>
      <c r="V28" s="33"/>
      <c r="W28" s="33"/>
      <c r="X28" s="33"/>
      <c r="Y28" s="33"/>
      <c r="Z28" s="33"/>
      <c r="AA28" s="33"/>
      <c r="AB28" s="33"/>
      <c r="AC28" s="33"/>
      <c r="AD28" s="33"/>
      <c r="AE28" s="33"/>
      <c r="AF28" s="33"/>
      <c r="AG28" s="33"/>
      <c r="AH28" s="33"/>
      <c r="AI28" s="33"/>
      <c r="AJ28" s="33"/>
      <c r="AK28" s="33"/>
    </row>
    <row r="29" spans="2:37" s="35" customFormat="1" ht="18" customHeight="1" x14ac:dyDescent="0.15">
      <c r="B29" s="226" t="s">
        <v>51</v>
      </c>
      <c r="C29" s="227"/>
      <c r="D29" s="228"/>
      <c r="E29" s="229"/>
      <c r="F29" s="229"/>
      <c r="G29" s="230"/>
      <c r="H29" s="231"/>
      <c r="I29" s="231"/>
      <c r="J29" s="231"/>
      <c r="K29" s="229"/>
      <c r="L29" s="229"/>
      <c r="M29" s="229"/>
      <c r="N29" s="232"/>
      <c r="P29" s="33"/>
      <c r="Q29" s="33"/>
      <c r="R29" s="33"/>
      <c r="S29" s="33"/>
      <c r="T29" s="33"/>
      <c r="U29" s="33"/>
      <c r="V29" s="33"/>
      <c r="W29" s="33"/>
      <c r="X29" s="33"/>
      <c r="Y29" s="33"/>
      <c r="Z29" s="33"/>
      <c r="AA29" s="33"/>
      <c r="AB29" s="33"/>
      <c r="AC29" s="33"/>
      <c r="AD29" s="33"/>
      <c r="AE29" s="33"/>
      <c r="AF29" s="33"/>
      <c r="AG29" s="33"/>
      <c r="AH29" s="33"/>
      <c r="AI29" s="33"/>
      <c r="AJ29" s="33"/>
      <c r="AK29" s="33"/>
    </row>
    <row r="30" spans="2:37" s="35" customFormat="1" ht="18" customHeight="1" x14ac:dyDescent="0.15">
      <c r="B30" s="226"/>
      <c r="C30" s="227"/>
      <c r="D30" s="229"/>
      <c r="E30" s="229"/>
      <c r="F30" s="229"/>
      <c r="G30" s="231"/>
      <c r="H30" s="231"/>
      <c r="I30" s="231"/>
      <c r="J30" s="231"/>
      <c r="K30" s="229"/>
      <c r="L30" s="229"/>
      <c r="M30" s="229"/>
      <c r="N30" s="232"/>
      <c r="P30" s="33"/>
      <c r="Q30" s="33"/>
      <c r="R30" s="33"/>
      <c r="S30" s="33"/>
      <c r="T30" s="33"/>
      <c r="U30" s="33"/>
      <c r="V30" s="33"/>
      <c r="W30" s="33"/>
      <c r="X30" s="33"/>
      <c r="Y30" s="33"/>
      <c r="Z30" s="33"/>
      <c r="AA30" s="33"/>
      <c r="AB30" s="33"/>
      <c r="AC30" s="33"/>
      <c r="AD30" s="33"/>
      <c r="AE30" s="33"/>
      <c r="AF30" s="33"/>
      <c r="AG30" s="33"/>
      <c r="AH30" s="33"/>
      <c r="AI30" s="33"/>
      <c r="AJ30" s="33"/>
      <c r="AK30" s="33"/>
    </row>
    <row r="31" spans="2:37" s="35" customFormat="1" ht="18" customHeight="1" x14ac:dyDescent="0.15">
      <c r="B31" s="218"/>
      <c r="C31" s="219"/>
      <c r="D31" s="220"/>
      <c r="E31" s="220"/>
      <c r="F31" s="220"/>
      <c r="G31" s="221"/>
      <c r="H31" s="221"/>
      <c r="I31" s="221"/>
      <c r="J31" s="221"/>
      <c r="K31" s="220"/>
      <c r="L31" s="220"/>
      <c r="M31" s="220"/>
      <c r="N31" s="222"/>
      <c r="P31" s="33"/>
      <c r="Q31" s="33"/>
      <c r="R31" s="33"/>
      <c r="S31" s="33"/>
      <c r="T31" s="33"/>
      <c r="U31" s="33"/>
      <c r="V31" s="33"/>
      <c r="W31" s="33"/>
      <c r="X31" s="33"/>
      <c r="Y31" s="33"/>
      <c r="Z31" s="33"/>
      <c r="AA31" s="33"/>
      <c r="AB31" s="33"/>
      <c r="AC31" s="33"/>
      <c r="AD31" s="33"/>
      <c r="AE31" s="33"/>
      <c r="AF31" s="33"/>
      <c r="AG31" s="33"/>
      <c r="AH31" s="33"/>
      <c r="AI31" s="33"/>
      <c r="AJ31" s="33"/>
      <c r="AK31" s="33"/>
    </row>
    <row r="32" spans="2:37" ht="18" customHeight="1" x14ac:dyDescent="0.15"/>
    <row r="33" spans="1:15" s="5" customFormat="1" ht="18" customHeight="1" x14ac:dyDescent="0.15">
      <c r="A33" s="3"/>
      <c r="B33" s="223" t="s">
        <v>52</v>
      </c>
      <c r="C33" s="223"/>
      <c r="D33" s="223"/>
      <c r="E33" s="223"/>
      <c r="F33" s="223"/>
      <c r="G33" s="223"/>
      <c r="H33" s="223"/>
      <c r="I33" s="223"/>
      <c r="J33" s="223"/>
      <c r="K33" s="223"/>
      <c r="L33" s="223"/>
      <c r="M33" s="223"/>
      <c r="N33" s="223"/>
      <c r="O33" s="3"/>
    </row>
  </sheetData>
  <mergeCells count="49">
    <mergeCell ref="B1:C1"/>
    <mergeCell ref="B2:C4"/>
    <mergeCell ref="D2:F2"/>
    <mergeCell ref="J2:L2"/>
    <mergeCell ref="E3:F4"/>
    <mergeCell ref="G3:G4"/>
    <mergeCell ref="H3:H4"/>
    <mergeCell ref="I3:I4"/>
    <mergeCell ref="J3:L4"/>
    <mergeCell ref="C5:E7"/>
    <mergeCell ref="G5:N7"/>
    <mergeCell ref="B8:B24"/>
    <mergeCell ref="C8:E24"/>
    <mergeCell ref="G8:I10"/>
    <mergeCell ref="J14:K16"/>
    <mergeCell ref="L14:L16"/>
    <mergeCell ref="B30:C30"/>
    <mergeCell ref="D30:F30"/>
    <mergeCell ref="G30:J30"/>
    <mergeCell ref="K30:N30"/>
    <mergeCell ref="B27:C27"/>
    <mergeCell ref="D27:F27"/>
    <mergeCell ref="G27:J27"/>
    <mergeCell ref="K27:N27"/>
    <mergeCell ref="B28:C28"/>
    <mergeCell ref="D28:F28"/>
    <mergeCell ref="G28:J28"/>
    <mergeCell ref="K28:N28"/>
    <mergeCell ref="E1:I1"/>
    <mergeCell ref="B29:C29"/>
    <mergeCell ref="D29:F29"/>
    <mergeCell ref="G29:J29"/>
    <mergeCell ref="K29:N29"/>
    <mergeCell ref="M14:N16"/>
    <mergeCell ref="G15:I15"/>
    <mergeCell ref="G17:N20"/>
    <mergeCell ref="G21:N24"/>
    <mergeCell ref="B26:C26"/>
    <mergeCell ref="D26:F26"/>
    <mergeCell ref="G26:J26"/>
    <mergeCell ref="K26:N26"/>
    <mergeCell ref="M3:M4"/>
    <mergeCell ref="N3:N4"/>
    <mergeCell ref="B5:B7"/>
    <mergeCell ref="B31:C31"/>
    <mergeCell ref="D31:F31"/>
    <mergeCell ref="G31:J31"/>
    <mergeCell ref="K31:N31"/>
    <mergeCell ref="B33:N33"/>
  </mergeCells>
  <phoneticPr fontId="3"/>
  <dataValidations count="2">
    <dataValidation type="list" allowBlank="1" showInputMessage="1" showErrorMessage="1" sqref="G2" xr:uid="{DB522E91-73E1-4192-BED7-050D2069F550}">
      <formula1>"事務局長,部　　長"</formula1>
    </dataValidation>
    <dataValidation type="list" allowBlank="1" showInputMessage="1" sqref="G5:N7" xr:uid="{B6CAF20F-8F64-4545-9AA0-952228491BDA}">
      <formula1>#REF!</formula1>
    </dataValidation>
  </dataValidations>
  <printOptions horizontalCentered="1" verticalCentered="1"/>
  <pageMargins left="0.31496062992125984" right="0.19685039370078741" top="0.9055118110236221" bottom="0.19685039370078741" header="0.41" footer="0"/>
  <pageSetup paperSize="9" scale="88" orientation="landscape" blackAndWhite="1" horizontalDpi="300" verticalDpi="300" r:id="rId1"/>
  <headerFooter alignWithMargins="0">
    <oddHeader>&amp;R&amp;UＮｏ．&amp;P</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032AE-CEE5-430B-86FD-1621762166F2}">
  <sheetPr syncVertical="1" syncRef="G4" transitionEvaluation="1" codeName="Sheet10">
    <tabColor rgb="FF00B050"/>
  </sheetPr>
  <dimension ref="A1:K37"/>
  <sheetViews>
    <sheetView showGridLines="0" view="pageBreakPreview" zoomScale="80" zoomScaleNormal="75" zoomScaleSheetLayoutView="80" workbookViewId="0">
      <pane xSplit="6" ySplit="3" topLeftCell="G4" activePane="bottomRight" state="frozen"/>
      <selection sqref="A1:XFD1048576"/>
      <selection pane="topRight" sqref="A1:XFD1048576"/>
      <selection pane="bottomLeft" sqref="A1:XFD1048576"/>
      <selection pane="bottomRight" activeCell="B1" sqref="B1"/>
    </sheetView>
  </sheetViews>
  <sheetFormatPr defaultColWidth="13.375" defaultRowHeight="15" customHeight="1" x14ac:dyDescent="0.15"/>
  <cols>
    <col min="1" max="1" width="4.125" style="43" hidden="1" customWidth="1"/>
    <col min="2" max="2" width="4.125" style="40" customWidth="1"/>
    <col min="3" max="3" width="24.125" style="40" customWidth="1"/>
    <col min="4" max="4" width="45.625" style="106" customWidth="1"/>
    <col min="5" max="5" width="10.625" style="107" customWidth="1"/>
    <col min="6" max="6" width="5.125" style="108" customWidth="1"/>
    <col min="7" max="7" width="12.625" style="109" customWidth="1"/>
    <col min="8" max="8" width="14.125" style="109" customWidth="1"/>
    <col min="9" max="10" width="14" style="108" hidden="1" customWidth="1"/>
    <col min="11" max="11" width="27.75" style="110" customWidth="1" collapsed="1"/>
    <col min="12" max="16384" width="13.375" style="43"/>
  </cols>
  <sheetData>
    <row r="1" spans="2:11" ht="15" customHeight="1" x14ac:dyDescent="0.15">
      <c r="B1" s="36"/>
      <c r="C1" s="36" t="s">
        <v>53</v>
      </c>
      <c r="D1" s="36" t="s">
        <v>54</v>
      </c>
      <c r="E1" s="37" t="s">
        <v>55</v>
      </c>
      <c r="F1" s="38" t="s">
        <v>56</v>
      </c>
      <c r="G1" s="38" t="s">
        <v>57</v>
      </c>
      <c r="H1" s="38" t="s">
        <v>58</v>
      </c>
      <c r="I1" s="38"/>
      <c r="J1" s="38"/>
      <c r="K1" s="39" t="s">
        <v>59</v>
      </c>
    </row>
    <row r="2" spans="2:11" ht="15" customHeight="1" x14ac:dyDescent="0.15">
      <c r="B2" s="44"/>
      <c r="C2" s="45" t="str">
        <f>IF(直工内訳Aa!C12="","",+直工内訳Aa!C12)</f>
        <v/>
      </c>
      <c r="D2" s="46"/>
      <c r="E2" s="47"/>
      <c r="F2" s="48"/>
      <c r="G2" s="49"/>
      <c r="H2" s="49"/>
      <c r="I2" s="50"/>
      <c r="J2" s="50"/>
      <c r="K2" s="51"/>
    </row>
    <row r="3" spans="2:11" ht="15" customHeight="1" x14ac:dyDescent="0.15">
      <c r="B3" s="54">
        <f>+直工内訳Aa!B13</f>
        <v>4</v>
      </c>
      <c r="C3" s="55" t="str">
        <f>+直工内訳Aa!C13</f>
        <v>しいたけ栽培施設補修工事</v>
      </c>
      <c r="D3" s="56"/>
      <c r="E3" s="57"/>
      <c r="F3" s="58"/>
      <c r="G3" s="59"/>
      <c r="H3" s="59"/>
      <c r="I3" s="60"/>
      <c r="J3" s="60"/>
      <c r="K3" s="61"/>
    </row>
    <row r="4" spans="2:11" ht="15" customHeight="1" x14ac:dyDescent="0.15">
      <c r="B4" s="44"/>
      <c r="C4" s="63"/>
      <c r="D4" s="64"/>
      <c r="E4" s="65"/>
      <c r="F4" s="66" t="str">
        <f>IF(ISBLANK(E4)=0,F5,"")</f>
        <v/>
      </c>
      <c r="G4" s="67"/>
      <c r="H4" s="68"/>
      <c r="I4" s="69"/>
      <c r="J4" s="70"/>
      <c r="K4" s="71"/>
    </row>
    <row r="5" spans="2:11" ht="15" customHeight="1" x14ac:dyDescent="0.15">
      <c r="B5" s="54"/>
      <c r="C5" s="72" t="s">
        <v>140</v>
      </c>
      <c r="D5" s="73" t="s">
        <v>141</v>
      </c>
      <c r="E5" s="1">
        <v>1</v>
      </c>
      <c r="F5" s="74" t="s">
        <v>119</v>
      </c>
      <c r="G5" s="75"/>
      <c r="H5" s="76"/>
      <c r="I5" s="60"/>
      <c r="J5" s="77"/>
      <c r="K5" s="78"/>
    </row>
    <row r="6" spans="2:11" ht="15" customHeight="1" x14ac:dyDescent="0.15">
      <c r="B6" s="44"/>
      <c r="C6" s="63"/>
      <c r="D6" s="81"/>
      <c r="E6" s="65"/>
      <c r="F6" s="66" t="str">
        <f>IF(ISBLANK(E6)=0,F7,"")</f>
        <v/>
      </c>
      <c r="G6" s="67"/>
      <c r="H6" s="68"/>
      <c r="I6" s="69"/>
      <c r="J6" s="70"/>
      <c r="K6" s="71"/>
    </row>
    <row r="7" spans="2:11" ht="15" customHeight="1" x14ac:dyDescent="0.15">
      <c r="B7" s="54"/>
      <c r="C7" s="72" t="s">
        <v>142</v>
      </c>
      <c r="D7" s="82" t="s">
        <v>143</v>
      </c>
      <c r="E7" s="1">
        <v>1</v>
      </c>
      <c r="F7" s="74" t="s">
        <v>119</v>
      </c>
      <c r="G7" s="75"/>
      <c r="H7" s="76"/>
      <c r="I7" s="60"/>
      <c r="J7" s="77"/>
      <c r="K7" s="78"/>
    </row>
    <row r="8" spans="2:11" ht="15" customHeight="1" x14ac:dyDescent="0.15">
      <c r="B8" s="44"/>
      <c r="C8" s="63"/>
      <c r="D8" s="81"/>
      <c r="E8" s="65"/>
      <c r="F8" s="66" t="str">
        <f>IF(ISBLANK(E8)=0,F9,"")</f>
        <v/>
      </c>
      <c r="G8" s="67"/>
      <c r="H8" s="68"/>
      <c r="I8" s="69"/>
      <c r="J8" s="70"/>
      <c r="K8" s="71"/>
    </row>
    <row r="9" spans="2:11" ht="15" customHeight="1" x14ac:dyDescent="0.15">
      <c r="B9" s="54"/>
      <c r="C9" s="72"/>
      <c r="D9" s="82"/>
      <c r="E9" s="1"/>
      <c r="F9" s="74"/>
      <c r="G9" s="75"/>
      <c r="H9" s="76"/>
      <c r="I9" s="60"/>
      <c r="J9" s="77"/>
      <c r="K9" s="78"/>
    </row>
    <row r="10" spans="2:11" ht="15" customHeight="1" x14ac:dyDescent="0.15">
      <c r="B10" s="44"/>
      <c r="C10" s="63"/>
      <c r="D10" s="81"/>
      <c r="E10" s="65"/>
      <c r="F10" s="66" t="str">
        <f>IF(ISBLANK(E10)=0,F11,"")</f>
        <v/>
      </c>
      <c r="G10" s="67"/>
      <c r="H10" s="68"/>
      <c r="I10" s="69"/>
      <c r="J10" s="70"/>
      <c r="K10" s="71"/>
    </row>
    <row r="11" spans="2:11" ht="15" customHeight="1" x14ac:dyDescent="0.15">
      <c r="B11" s="54"/>
      <c r="C11" s="72"/>
      <c r="D11" s="82"/>
      <c r="E11" s="1"/>
      <c r="F11" s="74"/>
      <c r="G11" s="75"/>
      <c r="H11" s="76"/>
      <c r="I11" s="60"/>
      <c r="J11" s="77"/>
      <c r="K11" s="78"/>
    </row>
    <row r="12" spans="2:11" ht="15" customHeight="1" x14ac:dyDescent="0.15">
      <c r="B12" s="44"/>
      <c r="C12" s="63"/>
      <c r="D12" s="64"/>
      <c r="E12" s="65"/>
      <c r="F12" s="66" t="str">
        <f>IF(ISBLANK(E12)=0,F13,"")</f>
        <v/>
      </c>
      <c r="G12" s="67"/>
      <c r="H12" s="68"/>
      <c r="I12" s="69"/>
      <c r="J12" s="70"/>
      <c r="K12" s="71"/>
    </row>
    <row r="13" spans="2:11" ht="15" customHeight="1" x14ac:dyDescent="0.15">
      <c r="B13" s="54"/>
      <c r="C13" s="72"/>
      <c r="D13" s="73"/>
      <c r="E13" s="1"/>
      <c r="F13" s="74"/>
      <c r="G13" s="75"/>
      <c r="H13" s="76"/>
      <c r="I13" s="60"/>
      <c r="J13" s="77"/>
      <c r="K13" s="78"/>
    </row>
    <row r="14" spans="2:11" ht="15" customHeight="1" x14ac:dyDescent="0.15">
      <c r="B14" s="44"/>
      <c r="C14" s="63"/>
      <c r="D14" s="81"/>
      <c r="E14" s="65"/>
      <c r="F14" s="66" t="str">
        <f>IF(ISBLANK(E14)=0,F15,"")</f>
        <v/>
      </c>
      <c r="G14" s="67"/>
      <c r="H14" s="68"/>
      <c r="I14" s="69"/>
      <c r="J14" s="70"/>
      <c r="K14" s="71"/>
    </row>
    <row r="15" spans="2:11" ht="15" customHeight="1" x14ac:dyDescent="0.15">
      <c r="B15" s="54"/>
      <c r="C15" s="72"/>
      <c r="D15" s="82"/>
      <c r="E15" s="1"/>
      <c r="F15" s="74"/>
      <c r="G15" s="75"/>
      <c r="H15" s="76"/>
      <c r="I15" s="60"/>
      <c r="J15" s="77"/>
      <c r="K15" s="78"/>
    </row>
    <row r="16" spans="2:11" ht="15" customHeight="1" x14ac:dyDescent="0.15">
      <c r="B16" s="44"/>
      <c r="C16" s="83"/>
      <c r="D16" s="81"/>
      <c r="E16" s="65"/>
      <c r="F16" s="66" t="str">
        <f>IF(ISBLANK(E16)=0,F17,"")</f>
        <v/>
      </c>
      <c r="G16" s="67"/>
      <c r="H16" s="68"/>
      <c r="I16" s="69"/>
      <c r="J16" s="70"/>
      <c r="K16" s="71"/>
    </row>
    <row r="17" spans="2:11" ht="15" customHeight="1" x14ac:dyDescent="0.15">
      <c r="B17" s="54"/>
      <c r="C17" s="84"/>
      <c r="D17" s="82"/>
      <c r="E17" s="1"/>
      <c r="F17" s="74"/>
      <c r="G17" s="75"/>
      <c r="H17" s="76"/>
      <c r="I17" s="60"/>
      <c r="J17" s="77"/>
      <c r="K17" s="78"/>
    </row>
    <row r="18" spans="2:11" ht="15" customHeight="1" x14ac:dyDescent="0.15">
      <c r="B18" s="44"/>
      <c r="C18" s="63"/>
      <c r="D18" s="64"/>
      <c r="E18" s="65"/>
      <c r="F18" s="66" t="str">
        <f>IF(ISBLANK(E18)=0,F19,"")</f>
        <v/>
      </c>
      <c r="G18" s="67"/>
      <c r="H18" s="68"/>
      <c r="I18" s="69"/>
      <c r="J18" s="70"/>
      <c r="K18" s="71"/>
    </row>
    <row r="19" spans="2:11" ht="15" customHeight="1" x14ac:dyDescent="0.15">
      <c r="B19" s="54"/>
      <c r="C19" s="72"/>
      <c r="D19" s="73"/>
      <c r="E19" s="1"/>
      <c r="F19" s="74"/>
      <c r="G19" s="75"/>
      <c r="H19" s="76"/>
      <c r="I19" s="60"/>
      <c r="J19" s="77"/>
      <c r="K19" s="78"/>
    </row>
    <row r="20" spans="2:11" ht="15" customHeight="1" x14ac:dyDescent="0.15">
      <c r="B20" s="44"/>
      <c r="C20" s="63"/>
      <c r="D20" s="81"/>
      <c r="E20" s="65"/>
      <c r="F20" s="66" t="str">
        <f>IF(ISBLANK(E20)=0,F21,"")</f>
        <v/>
      </c>
      <c r="G20" s="67"/>
      <c r="H20" s="68"/>
      <c r="I20" s="69"/>
      <c r="J20" s="70"/>
      <c r="K20" s="71"/>
    </row>
    <row r="21" spans="2:11" ht="15" customHeight="1" x14ac:dyDescent="0.15">
      <c r="B21" s="54"/>
      <c r="C21" s="72"/>
      <c r="D21" s="82"/>
      <c r="E21" s="1"/>
      <c r="F21" s="74"/>
      <c r="G21" s="75"/>
      <c r="H21" s="76"/>
      <c r="I21" s="60"/>
      <c r="J21" s="77"/>
      <c r="K21" s="78"/>
    </row>
    <row r="22" spans="2:11" ht="15" customHeight="1" x14ac:dyDescent="0.15">
      <c r="B22" s="44"/>
      <c r="C22" s="83"/>
      <c r="D22" s="81"/>
      <c r="E22" s="65"/>
      <c r="F22" s="66" t="str">
        <f>IF(ISBLANK(E22)=0,F23,"")</f>
        <v/>
      </c>
      <c r="G22" s="67"/>
      <c r="H22" s="68"/>
      <c r="I22" s="69"/>
      <c r="J22" s="70"/>
      <c r="K22" s="71"/>
    </row>
    <row r="23" spans="2:11" ht="15" customHeight="1" x14ac:dyDescent="0.15">
      <c r="B23" s="54"/>
      <c r="C23" s="84"/>
      <c r="D23" s="82"/>
      <c r="E23" s="1"/>
      <c r="F23" s="74"/>
      <c r="G23" s="75"/>
      <c r="H23" s="76"/>
      <c r="I23" s="60"/>
      <c r="J23" s="77"/>
      <c r="K23" s="78"/>
    </row>
    <row r="24" spans="2:11" ht="15" customHeight="1" x14ac:dyDescent="0.15">
      <c r="B24" s="44"/>
      <c r="C24" s="63"/>
      <c r="D24" s="64"/>
      <c r="E24" s="65"/>
      <c r="F24" s="66" t="str">
        <f>IF(ISBLANK(E24)=0,F25,"")</f>
        <v/>
      </c>
      <c r="G24" s="67"/>
      <c r="H24" s="68"/>
      <c r="I24" s="69"/>
      <c r="J24" s="70"/>
      <c r="K24" s="71"/>
    </row>
    <row r="25" spans="2:11" ht="15" customHeight="1" x14ac:dyDescent="0.15">
      <c r="B25" s="54"/>
      <c r="C25" s="72"/>
      <c r="D25" s="73"/>
      <c r="E25" s="1"/>
      <c r="F25" s="74"/>
      <c r="G25" s="75"/>
      <c r="H25" s="76"/>
      <c r="I25" s="60"/>
      <c r="J25" s="77"/>
      <c r="K25" s="78"/>
    </row>
    <row r="26" spans="2:11" ht="15" customHeight="1" x14ac:dyDescent="0.15">
      <c r="B26" s="44"/>
      <c r="C26" s="63"/>
      <c r="D26" s="81"/>
      <c r="E26" s="65"/>
      <c r="F26" s="66" t="str">
        <f>IF(ISBLANK(E26)=0,F27,"")</f>
        <v/>
      </c>
      <c r="G26" s="67"/>
      <c r="H26" s="68"/>
      <c r="I26" s="69"/>
      <c r="J26" s="70"/>
      <c r="K26" s="71"/>
    </row>
    <row r="27" spans="2:11" ht="15" customHeight="1" x14ac:dyDescent="0.15">
      <c r="B27" s="54"/>
      <c r="C27" s="72"/>
      <c r="D27" s="82"/>
      <c r="E27" s="1"/>
      <c r="F27" s="74"/>
      <c r="G27" s="75"/>
      <c r="H27" s="76"/>
      <c r="I27" s="60"/>
      <c r="J27" s="77"/>
      <c r="K27" s="78"/>
    </row>
    <row r="28" spans="2:11" ht="15" customHeight="1" x14ac:dyDescent="0.15">
      <c r="B28" s="85"/>
      <c r="C28" s="86"/>
      <c r="D28" s="87"/>
      <c r="E28" s="88"/>
      <c r="F28" s="89" t="str">
        <f t="shared" ref="F28" si="0">IF(ISBLANK(E28)=0,F29,"")</f>
        <v/>
      </c>
      <c r="G28" s="90"/>
      <c r="H28" s="91"/>
      <c r="I28" s="92"/>
      <c r="J28" s="93"/>
      <c r="K28" s="94"/>
    </row>
    <row r="29" spans="2:11" ht="15" customHeight="1" x14ac:dyDescent="0.15">
      <c r="B29" s="54"/>
      <c r="C29" s="84"/>
      <c r="D29" s="82"/>
      <c r="E29" s="1"/>
      <c r="F29" s="74"/>
      <c r="G29" s="75"/>
      <c r="H29" s="76"/>
      <c r="I29" s="60"/>
      <c r="J29" s="77"/>
      <c r="K29" s="78"/>
    </row>
    <row r="30" spans="2:11" ht="15" customHeight="1" x14ac:dyDescent="0.15">
      <c r="B30" s="85"/>
      <c r="C30" s="86"/>
      <c r="D30" s="87"/>
      <c r="E30" s="88"/>
      <c r="F30" s="89" t="str">
        <f t="shared" ref="F30" si="1">IF(ISBLANK(E30)=0,F31,"")</f>
        <v/>
      </c>
      <c r="G30" s="90"/>
      <c r="H30" s="91"/>
      <c r="I30" s="92"/>
      <c r="J30" s="93"/>
      <c r="K30" s="94"/>
    </row>
    <row r="31" spans="2:11" ht="15" customHeight="1" x14ac:dyDescent="0.15">
      <c r="B31" s="54"/>
      <c r="C31" s="84"/>
      <c r="D31" s="82"/>
      <c r="E31" s="1"/>
      <c r="F31" s="74"/>
      <c r="G31" s="75"/>
      <c r="H31" s="76"/>
      <c r="I31" s="60"/>
      <c r="J31" s="77"/>
      <c r="K31" s="78"/>
    </row>
    <row r="32" spans="2:11" ht="15" customHeight="1" x14ac:dyDescent="0.15">
      <c r="B32" s="85"/>
      <c r="C32" s="86"/>
      <c r="D32" s="87"/>
      <c r="E32" s="88"/>
      <c r="F32" s="89" t="str">
        <f t="shared" ref="F32" si="2">IF(ISBLANK(E32)=0,F33,"")</f>
        <v/>
      </c>
      <c r="G32" s="90"/>
      <c r="H32" s="91"/>
      <c r="I32" s="92"/>
      <c r="J32" s="93"/>
      <c r="K32" s="94"/>
    </row>
    <row r="33" spans="2:11" ht="15" customHeight="1" x14ac:dyDescent="0.15">
      <c r="B33" s="54"/>
      <c r="C33" s="84"/>
      <c r="D33" s="82"/>
      <c r="E33" s="1"/>
      <c r="F33" s="74"/>
      <c r="G33" s="75"/>
      <c r="H33" s="76"/>
      <c r="I33" s="60"/>
      <c r="J33" s="77"/>
      <c r="K33" s="78"/>
    </row>
    <row r="34" spans="2:11" ht="15" customHeight="1" x14ac:dyDescent="0.15">
      <c r="B34" s="44"/>
      <c r="C34" s="83"/>
      <c r="D34" s="81"/>
      <c r="E34" s="65"/>
      <c r="F34" s="66" t="str">
        <f>IF(ISBLANK(E34)=0,F35,"")</f>
        <v/>
      </c>
      <c r="G34" s="67"/>
      <c r="H34" s="68"/>
      <c r="I34" s="69"/>
      <c r="J34" s="70"/>
      <c r="K34" s="71"/>
    </row>
    <row r="35" spans="2:11" ht="15" customHeight="1" x14ac:dyDescent="0.15">
      <c r="B35" s="54"/>
      <c r="C35" s="84"/>
      <c r="D35" s="82"/>
      <c r="E35" s="1"/>
      <c r="F35" s="74"/>
      <c r="G35" s="75"/>
      <c r="H35" s="76"/>
      <c r="I35" s="60"/>
      <c r="J35" s="77"/>
      <c r="K35" s="78"/>
    </row>
    <row r="36" spans="2:11" ht="15" customHeight="1" x14ac:dyDescent="0.15">
      <c r="B36" s="95"/>
      <c r="C36" s="96"/>
      <c r="D36" s="97"/>
      <c r="E36" s="98"/>
      <c r="F36" s="99"/>
      <c r="G36" s="100"/>
      <c r="H36" s="68"/>
      <c r="I36" s="101"/>
      <c r="J36" s="101"/>
      <c r="K36" s="102"/>
    </row>
    <row r="37" spans="2:11" ht="15" customHeight="1" x14ac:dyDescent="0.15">
      <c r="B37" s="103"/>
      <c r="C37" s="103" t="s">
        <v>81</v>
      </c>
      <c r="D37" s="104"/>
      <c r="E37" s="57"/>
      <c r="F37" s="58"/>
      <c r="G37" s="59"/>
      <c r="H37" s="76"/>
      <c r="I37" s="60"/>
      <c r="J37" s="60"/>
      <c r="K37" s="105"/>
    </row>
  </sheetData>
  <dataConsolidate/>
  <phoneticPr fontId="19"/>
  <printOptions horizontalCentered="1" verticalCentered="1"/>
  <pageMargins left="0.31496062992125984" right="0.31496062992125984" top="0.9055118110236221" bottom="0.31496062992125984" header="0.41" footer="0.11811023622047245"/>
  <pageSetup paperSize="9" fitToHeight="100" orientation="landscape" blackAndWhite="1" horizontalDpi="300" verticalDpi="300" r:id="rId1"/>
  <headerFooter alignWithMargins="0">
    <oddHeader>&amp;R&amp;UＮｏ．&amp;P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7A06B-954A-4FD5-AFE2-D8ED93625FE9}">
  <sheetPr syncVertical="1" syncRef="G4" transitionEvaluation="1" codeName="Sheet2">
    <tabColor theme="1" tint="0.14999847407452621"/>
  </sheetPr>
  <dimension ref="A1:K37"/>
  <sheetViews>
    <sheetView showGridLines="0" view="pageBreakPreview" zoomScale="80" zoomScaleNormal="75" zoomScaleSheetLayoutView="80" workbookViewId="0">
      <pane xSplit="6" ySplit="3" topLeftCell="G4" activePane="bottomRight" state="frozen"/>
      <selection sqref="A1:XFD1048576"/>
      <selection pane="topRight" sqref="A1:XFD1048576"/>
      <selection pane="bottomLeft" sqref="A1:XFD1048576"/>
      <selection pane="bottomRight" activeCell="B1" sqref="B1"/>
    </sheetView>
  </sheetViews>
  <sheetFormatPr defaultColWidth="13.375" defaultRowHeight="15" customHeight="1" x14ac:dyDescent="0.15"/>
  <cols>
    <col min="1" max="1" width="4" style="43" hidden="1" customWidth="1"/>
    <col min="2" max="2" width="4.125" style="43" customWidth="1"/>
    <col min="3" max="3" width="24.125" style="43" customWidth="1"/>
    <col min="4" max="4" width="45.625" style="43" customWidth="1"/>
    <col min="5" max="5" width="10.625" style="158" customWidth="1"/>
    <col min="6" max="6" width="5.125" style="43" customWidth="1"/>
    <col min="7" max="7" width="12.625" style="159" customWidth="1"/>
    <col min="8" max="8" width="14.125" style="109" customWidth="1"/>
    <col min="9" max="10" width="15.125" style="109" hidden="1" customWidth="1"/>
    <col min="11" max="11" width="27.75" style="43" customWidth="1"/>
    <col min="12" max="16384" width="13.375" style="43"/>
  </cols>
  <sheetData>
    <row r="1" spans="2:11" ht="15" customHeight="1" x14ac:dyDescent="0.15">
      <c r="B1" s="114"/>
      <c r="C1" s="36" t="s">
        <v>53</v>
      </c>
      <c r="D1" s="36" t="s">
        <v>54</v>
      </c>
      <c r="E1" s="115" t="s">
        <v>55</v>
      </c>
      <c r="F1" s="36" t="s">
        <v>56</v>
      </c>
      <c r="G1" s="116" t="s">
        <v>57</v>
      </c>
      <c r="H1" s="38" t="s">
        <v>58</v>
      </c>
      <c r="I1" s="38"/>
      <c r="J1" s="38"/>
      <c r="K1" s="41" t="s">
        <v>59</v>
      </c>
    </row>
    <row r="2" spans="2:11" ht="15" customHeight="1" x14ac:dyDescent="0.15">
      <c r="B2" s="118"/>
      <c r="C2" s="191"/>
      <c r="D2" s="40"/>
      <c r="E2" s="119"/>
      <c r="F2" s="95"/>
      <c r="G2" s="120"/>
      <c r="H2" s="49"/>
      <c r="I2" s="49"/>
      <c r="J2" s="49"/>
      <c r="K2" s="192"/>
    </row>
    <row r="3" spans="2:11" ht="15" customHeight="1" x14ac:dyDescent="0.15">
      <c r="B3" s="62"/>
      <c r="C3" s="124"/>
      <c r="D3" s="125"/>
      <c r="E3" s="126"/>
      <c r="F3" s="103"/>
      <c r="G3" s="127"/>
      <c r="H3" s="59"/>
      <c r="I3" s="59"/>
      <c r="J3" s="59"/>
      <c r="K3" s="193"/>
    </row>
    <row r="4" spans="2:11" ht="15" customHeight="1" x14ac:dyDescent="0.15">
      <c r="B4" s="118"/>
      <c r="C4" s="143"/>
      <c r="D4" s="95"/>
      <c r="E4" s="151"/>
      <c r="F4" s="152"/>
      <c r="G4" s="120"/>
      <c r="H4" s="146"/>
      <c r="I4" s="146"/>
      <c r="J4" s="146"/>
      <c r="K4" s="186"/>
    </row>
    <row r="5" spans="2:11" ht="15" customHeight="1" x14ac:dyDescent="0.15">
      <c r="B5" s="104" t="s">
        <v>60</v>
      </c>
      <c r="C5" s="104" t="s">
        <v>61</v>
      </c>
      <c r="D5" s="103"/>
      <c r="E5" s="154"/>
      <c r="F5" s="149"/>
      <c r="G5" s="127"/>
      <c r="H5" s="59"/>
      <c r="I5" s="59"/>
      <c r="J5" s="59"/>
      <c r="K5" s="124"/>
    </row>
    <row r="6" spans="2:11" ht="15" customHeight="1" x14ac:dyDescent="0.15">
      <c r="B6" s="95"/>
      <c r="C6" s="140"/>
      <c r="D6" s="143"/>
      <c r="E6" s="194"/>
      <c r="F6" s="145" t="str">
        <f>IF(E6="","","式")</f>
        <v/>
      </c>
      <c r="G6" s="195"/>
      <c r="H6" s="146"/>
      <c r="I6" s="156"/>
      <c r="J6" s="157"/>
      <c r="K6" s="196"/>
    </row>
    <row r="7" spans="2:11" ht="15" customHeight="1" x14ac:dyDescent="0.15">
      <c r="B7" s="103" t="str">
        <f>IF(ISBLANK(C7)=0,"a","")</f>
        <v>a</v>
      </c>
      <c r="C7" s="141" t="s">
        <v>62</v>
      </c>
      <c r="D7" s="103"/>
      <c r="E7" s="197">
        <f>IF(ISBLANK(C7)=0,1,"")</f>
        <v>1</v>
      </c>
      <c r="F7" s="149" t="str">
        <f t="shared" ref="F7" si="0">IF(C7="","","式")</f>
        <v>式</v>
      </c>
      <c r="G7" s="127"/>
      <c r="H7" s="59"/>
      <c r="I7" s="58"/>
      <c r="J7" s="58"/>
      <c r="K7" s="198"/>
    </row>
    <row r="8" spans="2:11" ht="15" customHeight="1" x14ac:dyDescent="0.15">
      <c r="B8" s="118"/>
      <c r="C8" s="143"/>
      <c r="D8" s="95"/>
      <c r="E8" s="199"/>
      <c r="F8" s="152"/>
      <c r="G8" s="195"/>
      <c r="H8" s="146"/>
      <c r="I8" s="156"/>
      <c r="J8" s="156"/>
      <c r="K8" s="196"/>
    </row>
    <row r="9" spans="2:11" ht="15" customHeight="1" x14ac:dyDescent="0.15">
      <c r="B9" s="62"/>
      <c r="C9" s="103" t="s">
        <v>63</v>
      </c>
      <c r="D9" s="103"/>
      <c r="E9" s="160"/>
      <c r="F9" s="103"/>
      <c r="G9" s="127"/>
      <c r="H9" s="59"/>
      <c r="I9" s="58"/>
      <c r="J9" s="58"/>
      <c r="K9" s="200"/>
    </row>
    <row r="10" spans="2:11" ht="15" customHeight="1" x14ac:dyDescent="0.15">
      <c r="B10" s="201"/>
      <c r="C10" s="202"/>
      <c r="D10" s="202"/>
      <c r="E10" s="203"/>
      <c r="F10" s="202"/>
      <c r="G10" s="204"/>
      <c r="H10" s="205"/>
      <c r="I10" s="190"/>
      <c r="J10" s="190"/>
      <c r="K10" s="196"/>
    </row>
    <row r="11" spans="2:11" ht="15" customHeight="1" x14ac:dyDescent="0.15">
      <c r="B11" s="62"/>
      <c r="C11" s="103"/>
      <c r="D11" s="103"/>
      <c r="E11" s="160"/>
      <c r="F11" s="103"/>
      <c r="G11" s="127"/>
      <c r="H11" s="59"/>
      <c r="I11" s="58"/>
      <c r="J11" s="58"/>
      <c r="K11" s="200"/>
    </row>
    <row r="12" spans="2:11" ht="15" customHeight="1" x14ac:dyDescent="0.15">
      <c r="B12" s="118"/>
      <c r="C12" s="143"/>
      <c r="D12" s="95"/>
      <c r="E12" s="119"/>
      <c r="F12" s="95"/>
      <c r="G12" s="120"/>
      <c r="H12" s="49"/>
      <c r="I12" s="49"/>
      <c r="J12" s="49"/>
      <c r="K12" s="206"/>
    </row>
    <row r="13" spans="2:11" ht="15" customHeight="1" x14ac:dyDescent="0.15">
      <c r="B13" s="62"/>
      <c r="C13" s="124"/>
      <c r="D13" s="103"/>
      <c r="E13" s="160"/>
      <c r="F13" s="103"/>
      <c r="G13" s="127"/>
      <c r="H13" s="59"/>
      <c r="I13" s="59"/>
      <c r="J13" s="59"/>
      <c r="K13" s="207"/>
    </row>
    <row r="14" spans="2:11" ht="15" customHeight="1" x14ac:dyDescent="0.15">
      <c r="B14" s="118"/>
      <c r="C14" s="143"/>
      <c r="D14" s="95"/>
      <c r="E14" s="119"/>
      <c r="F14" s="95"/>
      <c r="G14" s="120"/>
      <c r="H14" s="49"/>
      <c r="I14" s="49"/>
      <c r="J14" s="49"/>
      <c r="K14" s="208"/>
    </row>
    <row r="15" spans="2:11" ht="15" customHeight="1" x14ac:dyDescent="0.15">
      <c r="B15" s="62" t="s">
        <v>64</v>
      </c>
      <c r="C15" s="104" t="s">
        <v>65</v>
      </c>
      <c r="D15" s="103"/>
      <c r="E15" s="160"/>
      <c r="F15" s="103"/>
      <c r="G15" s="127"/>
      <c r="H15" s="59"/>
      <c r="I15" s="59"/>
      <c r="J15" s="59"/>
      <c r="K15" s="207"/>
    </row>
    <row r="16" spans="2:11" ht="15" customHeight="1" x14ac:dyDescent="0.15">
      <c r="B16" s="95"/>
      <c r="C16" s="140"/>
      <c r="D16" s="95"/>
      <c r="E16" s="194" t="str">
        <f>IF(SUM(E6)=0,"",1)</f>
        <v/>
      </c>
      <c r="F16" s="145" t="str">
        <f>IF(E16="","","式")</f>
        <v/>
      </c>
      <c r="G16" s="195"/>
      <c r="H16" s="209"/>
      <c r="I16" s="156"/>
      <c r="J16" s="157"/>
      <c r="K16" s="210"/>
    </row>
    <row r="17" spans="2:11" ht="15" customHeight="1" x14ac:dyDescent="0.15">
      <c r="B17" s="103" t="s">
        <v>66</v>
      </c>
      <c r="C17" s="141" t="s">
        <v>67</v>
      </c>
      <c r="D17" s="103"/>
      <c r="E17" s="197">
        <v>1</v>
      </c>
      <c r="F17" s="103" t="s">
        <v>68</v>
      </c>
      <c r="G17" s="58"/>
      <c r="H17" s="59"/>
      <c r="I17" s="58"/>
      <c r="J17" s="58"/>
      <c r="K17" s="211"/>
    </row>
    <row r="18" spans="2:11" ht="15" customHeight="1" x14ac:dyDescent="0.15">
      <c r="B18" s="95"/>
      <c r="C18" s="140"/>
      <c r="D18" s="95"/>
      <c r="E18" s="194" t="str">
        <f>IF(SUM(E6)=0,"",1)</f>
        <v/>
      </c>
      <c r="F18" s="145" t="str">
        <f t="shared" ref="F18" si="1">IF(E18="","","式")</f>
        <v/>
      </c>
      <c r="G18" s="195"/>
      <c r="H18" s="209"/>
      <c r="I18" s="156"/>
      <c r="J18" s="157"/>
      <c r="K18" s="212"/>
    </row>
    <row r="19" spans="2:11" ht="15" customHeight="1" x14ac:dyDescent="0.15">
      <c r="B19" s="103" t="s">
        <v>69</v>
      </c>
      <c r="C19" s="141" t="s">
        <v>70</v>
      </c>
      <c r="D19" s="103"/>
      <c r="E19" s="197">
        <v>1</v>
      </c>
      <c r="F19" s="103" t="s">
        <v>68</v>
      </c>
      <c r="G19" s="127"/>
      <c r="H19" s="59"/>
      <c r="I19" s="58"/>
      <c r="J19" s="58"/>
      <c r="K19" s="213"/>
    </row>
    <row r="20" spans="2:11" ht="15" customHeight="1" x14ac:dyDescent="0.15">
      <c r="B20" s="95"/>
      <c r="C20" s="140"/>
      <c r="D20" s="95"/>
      <c r="E20" s="194" t="str">
        <f>IF(SUM(E6)=0,"",1)</f>
        <v/>
      </c>
      <c r="F20" s="145" t="str">
        <f t="shared" ref="F20" si="2">IF(E20="","","式")</f>
        <v/>
      </c>
      <c r="G20" s="195"/>
      <c r="H20" s="146"/>
      <c r="I20" s="156"/>
      <c r="J20" s="157"/>
      <c r="K20" s="212"/>
    </row>
    <row r="21" spans="2:11" ht="15" customHeight="1" x14ac:dyDescent="0.15">
      <c r="B21" s="103" t="s">
        <v>71</v>
      </c>
      <c r="C21" s="141" t="s">
        <v>72</v>
      </c>
      <c r="D21" s="103"/>
      <c r="E21" s="197">
        <v>1</v>
      </c>
      <c r="F21" s="103" t="s">
        <v>68</v>
      </c>
      <c r="G21" s="127"/>
      <c r="H21" s="59"/>
      <c r="I21" s="58"/>
      <c r="J21" s="58"/>
      <c r="K21" s="213"/>
    </row>
    <row r="22" spans="2:11" ht="15" customHeight="1" x14ac:dyDescent="0.15">
      <c r="B22" s="118"/>
      <c r="C22" s="143"/>
      <c r="D22" s="95"/>
      <c r="E22" s="199"/>
      <c r="F22" s="152"/>
      <c r="G22" s="195"/>
      <c r="H22" s="146"/>
      <c r="I22" s="156"/>
      <c r="J22" s="156"/>
      <c r="K22" s="208"/>
    </row>
    <row r="23" spans="2:11" ht="15" customHeight="1" x14ac:dyDescent="0.15">
      <c r="B23" s="62"/>
      <c r="C23" s="103" t="s">
        <v>63</v>
      </c>
      <c r="D23" s="103"/>
      <c r="E23" s="160"/>
      <c r="F23" s="103"/>
      <c r="G23" s="127"/>
      <c r="H23" s="59"/>
      <c r="I23" s="58"/>
      <c r="J23" s="58"/>
      <c r="K23" s="207"/>
    </row>
    <row r="24" spans="2:11" ht="15" customHeight="1" x14ac:dyDescent="0.15">
      <c r="B24" s="201"/>
      <c r="C24" s="202"/>
      <c r="D24" s="202"/>
      <c r="E24" s="203"/>
      <c r="F24" s="202"/>
      <c r="G24" s="204"/>
      <c r="H24" s="205"/>
      <c r="I24" s="190"/>
      <c r="J24" s="190"/>
      <c r="K24" s="196"/>
    </row>
    <row r="25" spans="2:11" ht="15" customHeight="1" x14ac:dyDescent="0.15">
      <c r="B25" s="62"/>
      <c r="C25" s="103"/>
      <c r="D25" s="103"/>
      <c r="E25" s="160"/>
      <c r="F25" s="103"/>
      <c r="G25" s="127"/>
      <c r="H25" s="59"/>
      <c r="I25" s="58"/>
      <c r="J25" s="58"/>
      <c r="K25" s="200"/>
    </row>
    <row r="26" spans="2:11" ht="15" customHeight="1" x14ac:dyDescent="0.15">
      <c r="B26" s="118"/>
      <c r="C26" s="143"/>
      <c r="D26" s="95"/>
      <c r="E26" s="119"/>
      <c r="F26" s="95"/>
      <c r="G26" s="120"/>
      <c r="H26" s="49"/>
      <c r="I26" s="49"/>
      <c r="J26" s="49"/>
      <c r="K26" s="206"/>
    </row>
    <row r="27" spans="2:11" ht="15" customHeight="1" x14ac:dyDescent="0.15">
      <c r="B27" s="62"/>
      <c r="C27" s="104"/>
      <c r="D27" s="103"/>
      <c r="E27" s="160"/>
      <c r="F27" s="103"/>
      <c r="G27" s="127"/>
      <c r="H27" s="59"/>
      <c r="I27" s="59"/>
      <c r="J27" s="59"/>
      <c r="K27" s="207"/>
    </row>
    <row r="28" spans="2:11" ht="15" customHeight="1" x14ac:dyDescent="0.15">
      <c r="B28" s="118"/>
      <c r="C28" s="143"/>
      <c r="D28" s="143" t="s">
        <v>73</v>
      </c>
      <c r="E28" s="119"/>
      <c r="F28" s="95"/>
      <c r="G28" s="120"/>
      <c r="H28" s="146"/>
      <c r="I28" s="146"/>
      <c r="J28" s="146"/>
      <c r="K28" s="214"/>
    </row>
    <row r="29" spans="2:11" ht="15" customHeight="1" x14ac:dyDescent="0.15">
      <c r="B29" s="62" t="s">
        <v>74</v>
      </c>
      <c r="C29" s="104" t="str">
        <f>IF(OR(工事設計書!$B$2="工事設計書",工事設計書!$B$2="工事変更設計書"),"工事価格（合計）","委託価格（合計）")</f>
        <v>工事価格（合計）</v>
      </c>
      <c r="D29" s="103"/>
      <c r="E29" s="126"/>
      <c r="F29" s="103"/>
      <c r="G29" s="127"/>
      <c r="H29" s="59"/>
      <c r="I29" s="59"/>
      <c r="J29" s="59"/>
      <c r="K29" s="213"/>
    </row>
    <row r="30" spans="2:11" ht="15" customHeight="1" x14ac:dyDescent="0.15">
      <c r="B30" s="118"/>
      <c r="C30" s="143"/>
      <c r="D30" s="95"/>
      <c r="E30" s="119"/>
      <c r="F30" s="95"/>
      <c r="G30" s="120"/>
      <c r="H30" s="146"/>
      <c r="I30" s="146"/>
      <c r="J30" s="146"/>
      <c r="K30" s="52"/>
    </row>
    <row r="31" spans="2:11" ht="15" customHeight="1" x14ac:dyDescent="0.15">
      <c r="B31" s="62"/>
      <c r="C31" s="104" t="s">
        <v>75</v>
      </c>
      <c r="D31" s="103"/>
      <c r="E31" s="126"/>
      <c r="F31" s="103"/>
      <c r="G31" s="127"/>
      <c r="H31" s="59"/>
      <c r="I31" s="59"/>
      <c r="J31" s="59"/>
      <c r="K31" s="215">
        <v>0.1</v>
      </c>
    </row>
    <row r="32" spans="2:11" ht="15" customHeight="1" x14ac:dyDescent="0.15">
      <c r="B32" s="201"/>
      <c r="C32" s="202"/>
      <c r="D32" s="202"/>
      <c r="E32" s="203"/>
      <c r="F32" s="202"/>
      <c r="G32" s="204"/>
      <c r="H32" s="205"/>
      <c r="I32" s="190"/>
      <c r="J32" s="190"/>
      <c r="K32" s="196"/>
    </row>
    <row r="33" spans="2:11" ht="15" customHeight="1" x14ac:dyDescent="0.15">
      <c r="B33" s="62"/>
      <c r="C33" s="103"/>
      <c r="D33" s="103"/>
      <c r="E33" s="160"/>
      <c r="F33" s="103"/>
      <c r="G33" s="127"/>
      <c r="H33" s="59"/>
      <c r="I33" s="58"/>
      <c r="J33" s="58"/>
      <c r="K33" s="200"/>
    </row>
    <row r="34" spans="2:11" ht="15" customHeight="1" x14ac:dyDescent="0.15">
      <c r="B34" s="118"/>
      <c r="C34" s="143"/>
      <c r="D34" s="95"/>
      <c r="E34" s="119"/>
      <c r="F34" s="95"/>
      <c r="G34" s="120"/>
      <c r="H34" s="49"/>
      <c r="I34" s="49"/>
      <c r="J34" s="49"/>
      <c r="K34" s="206"/>
    </row>
    <row r="35" spans="2:11" ht="15" customHeight="1" x14ac:dyDescent="0.15">
      <c r="B35" s="62"/>
      <c r="C35" s="104"/>
      <c r="D35" s="103"/>
      <c r="E35" s="160"/>
      <c r="F35" s="103"/>
      <c r="G35" s="127"/>
      <c r="H35" s="59"/>
      <c r="I35" s="59"/>
      <c r="J35" s="59"/>
      <c r="K35" s="207"/>
    </row>
    <row r="36" spans="2:11" ht="15" customHeight="1" x14ac:dyDescent="0.15">
      <c r="B36" s="118"/>
      <c r="C36" s="143"/>
      <c r="D36" s="95"/>
      <c r="E36" s="119"/>
      <c r="F36" s="95"/>
      <c r="G36" s="120"/>
      <c r="H36" s="146"/>
      <c r="I36" s="146"/>
      <c r="J36" s="146"/>
      <c r="K36" s="212"/>
    </row>
    <row r="37" spans="2:11" ht="15" customHeight="1" x14ac:dyDescent="0.15">
      <c r="B37" s="62" t="s">
        <v>76</v>
      </c>
      <c r="C37" s="104" t="str">
        <f>IF(OR(工事設計書!$B$2="工事設計書",工事設計書!$B$2="工事変更設計書"),"総工事費（総合計）","総委託費")</f>
        <v>総工事費（総合計）</v>
      </c>
      <c r="D37" s="104"/>
      <c r="E37" s="166"/>
      <c r="F37" s="103"/>
      <c r="G37" s="216"/>
      <c r="H37" s="59"/>
      <c r="I37" s="59"/>
      <c r="J37" s="59"/>
      <c r="K37" s="217"/>
    </row>
  </sheetData>
  <dataConsolidate/>
  <phoneticPr fontId="19"/>
  <dataValidations count="1">
    <dataValidation type="list" allowBlank="1" showInputMessage="1" showErrorMessage="1" sqref="C7" xr:uid="{B1E56887-931E-4877-A6F8-E6A381EBB36F}">
      <formula1>#REF!</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701F6-8FA4-4B0E-BD88-C165D945AD1C}">
  <sheetPr syncVertical="1" syncRef="H6" transitionEvaluation="1" codeName="Sheet3">
    <tabColor rgb="FF00B050"/>
  </sheetPr>
  <dimension ref="A1:K81"/>
  <sheetViews>
    <sheetView showGridLines="0" view="pageBreakPreview" zoomScale="80" zoomScaleNormal="75" zoomScaleSheetLayoutView="80" workbookViewId="0">
      <pane xSplit="7" ySplit="5" topLeftCell="H6" activePane="bottomRight" state="frozen"/>
      <selection sqref="A1:XFD1048576"/>
      <selection pane="topRight" sqref="A1:XFD1048576"/>
      <selection pane="bottomLeft" sqref="A1:XFD1048576"/>
      <selection pane="bottomRight" activeCell="B1" sqref="B1"/>
    </sheetView>
  </sheetViews>
  <sheetFormatPr defaultColWidth="13.375" defaultRowHeight="15" customHeight="1" x14ac:dyDescent="0.15"/>
  <cols>
    <col min="1" max="1" width="4.125" style="43" hidden="1" customWidth="1"/>
    <col min="2" max="2" width="4.125" style="43" customWidth="1"/>
    <col min="3" max="3" width="24.125" style="43" customWidth="1"/>
    <col min="4" max="4" width="45.625" style="43" customWidth="1"/>
    <col min="5" max="5" width="10.625" style="158" customWidth="1"/>
    <col min="6" max="6" width="5.125" style="43" customWidth="1"/>
    <col min="7" max="7" width="12.625" style="159" customWidth="1"/>
    <col min="8" max="8" width="14.125" style="43" customWidth="1"/>
    <col min="9" max="10" width="14" style="108" hidden="1" customWidth="1"/>
    <col min="11" max="11" width="27.75" style="43" customWidth="1"/>
    <col min="12" max="16384" width="13.375" style="43"/>
  </cols>
  <sheetData>
    <row r="1" spans="1:11" ht="15" customHeight="1" x14ac:dyDescent="0.15">
      <c r="B1" s="114"/>
      <c r="C1" s="36" t="s">
        <v>53</v>
      </c>
      <c r="D1" s="36" t="s">
        <v>54</v>
      </c>
      <c r="E1" s="115" t="s">
        <v>55</v>
      </c>
      <c r="F1" s="36" t="s">
        <v>56</v>
      </c>
      <c r="G1" s="116" t="s">
        <v>57</v>
      </c>
      <c r="H1" s="36" t="s">
        <v>58</v>
      </c>
      <c r="I1" s="38"/>
      <c r="J1" s="38"/>
      <c r="K1" s="41" t="s">
        <v>59</v>
      </c>
    </row>
    <row r="2" spans="1:11" ht="15" customHeight="1" x14ac:dyDescent="0.15">
      <c r="B2" s="118"/>
      <c r="C2" s="42"/>
      <c r="D2" s="40"/>
      <c r="E2" s="119"/>
      <c r="F2" s="95"/>
      <c r="G2" s="120"/>
      <c r="H2" s="95"/>
      <c r="I2" s="48"/>
      <c r="J2" s="48"/>
      <c r="K2" s="184"/>
    </row>
    <row r="3" spans="1:11" ht="15" customHeight="1" x14ac:dyDescent="0.15">
      <c r="B3" s="104" t="s">
        <v>60</v>
      </c>
      <c r="C3" s="124" t="str">
        <f>工事価格書!C5</f>
        <v>直接工事費</v>
      </c>
      <c r="D3" s="125"/>
      <c r="E3" s="126"/>
      <c r="F3" s="103"/>
      <c r="G3" s="127"/>
      <c r="H3" s="103"/>
      <c r="I3" s="58"/>
      <c r="J3" s="58"/>
      <c r="K3" s="185"/>
    </row>
    <row r="4" spans="1:11" ht="15" customHeight="1" x14ac:dyDescent="0.15">
      <c r="B4" s="118"/>
      <c r="C4" s="95"/>
      <c r="D4" s="143" t="str">
        <f>IF(工事価格書!D6="","",工事価格書!D6)</f>
        <v/>
      </c>
      <c r="E4" s="119"/>
      <c r="F4" s="95"/>
      <c r="G4" s="120"/>
      <c r="H4" s="95"/>
      <c r="I4" s="48"/>
      <c r="J4" s="58"/>
      <c r="K4" s="186"/>
    </row>
    <row r="5" spans="1:11" ht="15" customHeight="1" x14ac:dyDescent="0.15">
      <c r="B5" s="103" t="str">
        <f>工事価格書!B7</f>
        <v>a</v>
      </c>
      <c r="C5" s="104" t="str">
        <f>工事価格書!C7</f>
        <v>建築工事</v>
      </c>
      <c r="D5" s="104"/>
      <c r="E5" s="126"/>
      <c r="F5" s="103"/>
      <c r="G5" s="127"/>
      <c r="H5" s="103"/>
      <c r="I5" s="58"/>
      <c r="J5" s="58"/>
      <c r="K5" s="124"/>
    </row>
    <row r="6" spans="1:11" ht="15" customHeight="1" x14ac:dyDescent="0.15">
      <c r="B6" s="118"/>
      <c r="C6" s="81"/>
      <c r="D6" s="187"/>
      <c r="E6" s="144"/>
      <c r="F6" s="145" t="str">
        <f>IF(E6="","","式")</f>
        <v/>
      </c>
      <c r="G6" s="146"/>
      <c r="H6" s="146"/>
      <c r="I6" s="48"/>
      <c r="J6" s="58"/>
      <c r="K6" s="186"/>
    </row>
    <row r="7" spans="1:11" ht="15" customHeight="1" x14ac:dyDescent="0.15">
      <c r="A7" s="40" t="str">
        <f>IF(ISBLANK(C7)=0,"●","")</f>
        <v>●</v>
      </c>
      <c r="B7" s="103">
        <f>IF(ISBLANK(C7)=0,COUNTIF($A$6:A7,"●"),"")</f>
        <v>1</v>
      </c>
      <c r="C7" s="82" t="s">
        <v>77</v>
      </c>
      <c r="D7" s="82"/>
      <c r="E7" s="148">
        <f t="shared" ref="E7" si="0">IF(C7="","",1)</f>
        <v>1</v>
      </c>
      <c r="F7" s="149" t="str">
        <f>IF(C7="","","式")</f>
        <v>式</v>
      </c>
      <c r="G7" s="59"/>
      <c r="H7" s="59"/>
      <c r="I7" s="58"/>
      <c r="J7" s="58"/>
      <c r="K7" s="80"/>
    </row>
    <row r="8" spans="1:11" ht="15" customHeight="1" x14ac:dyDescent="0.15">
      <c r="B8" s="118"/>
      <c r="C8" s="81"/>
      <c r="D8" s="187"/>
      <c r="E8" s="144"/>
      <c r="F8" s="145" t="str">
        <f t="shared" ref="F8" si="1">IF(E8="","","式")</f>
        <v/>
      </c>
      <c r="G8" s="146"/>
      <c r="H8" s="146"/>
      <c r="I8" s="48"/>
      <c r="J8" s="58"/>
      <c r="K8" s="186"/>
    </row>
    <row r="9" spans="1:11" ht="15" customHeight="1" x14ac:dyDescent="0.15">
      <c r="A9" s="40" t="str">
        <f>IF(ISBLANK(C9)=0,"●","")</f>
        <v>●</v>
      </c>
      <c r="B9" s="103">
        <v>2</v>
      </c>
      <c r="C9" s="82" t="s">
        <v>78</v>
      </c>
      <c r="D9" s="82"/>
      <c r="E9" s="148">
        <f t="shared" ref="E9" si="2">IF(C9="","",1)</f>
        <v>1</v>
      </c>
      <c r="F9" s="149" t="str">
        <f t="shared" ref="F9" si="3">IF(C9="","","式")</f>
        <v>式</v>
      </c>
      <c r="G9" s="59"/>
      <c r="H9" s="59"/>
      <c r="I9" s="58"/>
      <c r="J9" s="58"/>
      <c r="K9" s="80"/>
    </row>
    <row r="10" spans="1:11" ht="15" customHeight="1" x14ac:dyDescent="0.15">
      <c r="B10" s="118"/>
      <c r="C10" s="81"/>
      <c r="D10" s="187"/>
      <c r="E10" s="144"/>
      <c r="F10" s="145" t="str">
        <f t="shared" ref="F10" si="4">IF(E10="","","式")</f>
        <v/>
      </c>
      <c r="G10" s="146"/>
      <c r="H10" s="146"/>
      <c r="I10" s="48"/>
      <c r="J10" s="58"/>
      <c r="K10" s="186"/>
    </row>
    <row r="11" spans="1:11" ht="15" customHeight="1" x14ac:dyDescent="0.15">
      <c r="A11" s="40" t="str">
        <f t="shared" ref="A11" si="5">IF(ISBLANK(C11)=0,"●","")</f>
        <v>●</v>
      </c>
      <c r="B11" s="103">
        <f>IF(ISBLANK(C11)=0,COUNTIF($A$6:A11,"●"),"")</f>
        <v>3</v>
      </c>
      <c r="C11" s="82" t="s">
        <v>79</v>
      </c>
      <c r="D11" s="82"/>
      <c r="E11" s="148">
        <f t="shared" ref="E11:E13" si="6">IF(C11="","",1)</f>
        <v>1</v>
      </c>
      <c r="F11" s="149" t="str">
        <f t="shared" ref="F11" si="7">IF(C11="","","式")</f>
        <v>式</v>
      </c>
      <c r="G11" s="59"/>
      <c r="H11" s="59"/>
      <c r="I11" s="58"/>
      <c r="J11" s="58"/>
      <c r="K11" s="80"/>
    </row>
    <row r="12" spans="1:11" ht="15" customHeight="1" x14ac:dyDescent="0.15">
      <c r="B12" s="118"/>
      <c r="C12" s="81"/>
      <c r="D12" s="187"/>
      <c r="E12" s="144"/>
      <c r="F12" s="145" t="str">
        <f t="shared" ref="F12" si="8">IF(E12="","","式")</f>
        <v/>
      </c>
      <c r="G12" s="146"/>
      <c r="H12" s="146"/>
      <c r="I12" s="48"/>
      <c r="J12" s="58"/>
      <c r="K12" s="186"/>
    </row>
    <row r="13" spans="1:11" ht="15" customHeight="1" x14ac:dyDescent="0.15">
      <c r="A13" s="40" t="str">
        <f t="shared" ref="A13" si="9">IF(ISBLANK(C13)=0,"●","")</f>
        <v>●</v>
      </c>
      <c r="B13" s="103">
        <f>IF(ISBLANK(C13)=0,COUNTIF($A$6:A13,"●"),"")</f>
        <v>4</v>
      </c>
      <c r="C13" s="82" t="s">
        <v>80</v>
      </c>
      <c r="D13" s="82"/>
      <c r="E13" s="148">
        <f t="shared" si="6"/>
        <v>1</v>
      </c>
      <c r="F13" s="149" t="str">
        <f t="shared" ref="F13" si="10">IF(C13="","","式")</f>
        <v>式</v>
      </c>
      <c r="G13" s="59"/>
      <c r="H13" s="59"/>
      <c r="I13" s="58"/>
      <c r="J13" s="58"/>
      <c r="K13" s="80"/>
    </row>
    <row r="14" spans="1:11" ht="15" customHeight="1" x14ac:dyDescent="0.15">
      <c r="B14" s="118"/>
      <c r="C14" s="81"/>
      <c r="D14" s="187"/>
      <c r="E14" s="144"/>
      <c r="F14" s="145" t="str">
        <f t="shared" ref="F14" si="11">IF(E14="","","式")</f>
        <v/>
      </c>
      <c r="G14" s="146"/>
      <c r="H14" s="146"/>
      <c r="I14" s="48"/>
      <c r="J14" s="58"/>
      <c r="K14" s="186"/>
    </row>
    <row r="15" spans="1:11" ht="15" customHeight="1" x14ac:dyDescent="0.15">
      <c r="A15" s="40" t="str">
        <f t="shared" ref="A15" si="12">IF(ISBLANK(C15)=0,"●","")</f>
        <v/>
      </c>
      <c r="B15" s="103" t="str">
        <f>IF(ISBLANK(C15)=0,COUNTIF($A$6:A15,"●"),"")</f>
        <v/>
      </c>
      <c r="C15" s="82"/>
      <c r="D15" s="82"/>
      <c r="E15" s="148" t="str">
        <f t="shared" ref="E15" si="13">IF(C15="","",1)</f>
        <v/>
      </c>
      <c r="F15" s="149" t="str">
        <f t="shared" ref="F15" si="14">IF(C15="","","式")</f>
        <v/>
      </c>
      <c r="G15" s="59"/>
      <c r="H15" s="59"/>
      <c r="I15" s="58"/>
      <c r="J15" s="58"/>
      <c r="K15" s="80"/>
    </row>
    <row r="16" spans="1:11" ht="15" customHeight="1" x14ac:dyDescent="0.15">
      <c r="B16" s="118"/>
      <c r="C16" s="81"/>
      <c r="D16" s="187"/>
      <c r="E16" s="144"/>
      <c r="F16" s="145" t="str">
        <f>IF(E16="","","式")</f>
        <v/>
      </c>
      <c r="G16" s="146"/>
      <c r="H16" s="146"/>
      <c r="I16" s="48"/>
      <c r="J16" s="58"/>
      <c r="K16" s="186"/>
    </row>
    <row r="17" spans="1:11" ht="15" customHeight="1" x14ac:dyDescent="0.15">
      <c r="A17" s="40" t="str">
        <f t="shared" ref="A17" si="15">IF(ISBLANK(C17)=0,"●","")</f>
        <v/>
      </c>
      <c r="B17" s="103" t="str">
        <f>IF(ISBLANK(C17)=0,COUNTIF($A$6:A17,"●"),"")</f>
        <v/>
      </c>
      <c r="C17" s="82"/>
      <c r="D17" s="82"/>
      <c r="E17" s="148"/>
      <c r="F17" s="149" t="str">
        <f>IF(C17="","","式")</f>
        <v/>
      </c>
      <c r="G17" s="59"/>
      <c r="H17" s="59"/>
      <c r="I17" s="58"/>
      <c r="J17" s="58"/>
      <c r="K17" s="80"/>
    </row>
    <row r="18" spans="1:11" ht="15" customHeight="1" x14ac:dyDescent="0.15">
      <c r="B18" s="118"/>
      <c r="C18" s="81"/>
      <c r="D18" s="187"/>
      <c r="E18" s="144"/>
      <c r="F18" s="145" t="str">
        <f t="shared" ref="F18" si="16">IF(E18="","","式")</f>
        <v/>
      </c>
      <c r="G18" s="146"/>
      <c r="H18" s="146"/>
      <c r="I18" s="48"/>
      <c r="J18" s="58"/>
      <c r="K18" s="186"/>
    </row>
    <row r="19" spans="1:11" ht="15" customHeight="1" x14ac:dyDescent="0.15">
      <c r="A19" s="40" t="str">
        <f t="shared" ref="A19" si="17">IF(ISBLANK(C19)=0,"●","")</f>
        <v/>
      </c>
      <c r="B19" s="103" t="str">
        <f>IF(ISBLANK(C19)=0,COUNTIF($A$6:A19,"●"),"")</f>
        <v/>
      </c>
      <c r="C19" s="82"/>
      <c r="D19" s="82"/>
      <c r="E19" s="148" t="str">
        <f t="shared" ref="E19" si="18">IF(C19="","",1)</f>
        <v/>
      </c>
      <c r="F19" s="149" t="str">
        <f t="shared" ref="F19" si="19">IF(C19="","","式")</f>
        <v/>
      </c>
      <c r="G19" s="59"/>
      <c r="H19" s="59"/>
      <c r="I19" s="58"/>
      <c r="J19" s="58"/>
      <c r="K19" s="80"/>
    </row>
    <row r="20" spans="1:11" ht="15" customHeight="1" x14ac:dyDescent="0.15">
      <c r="B20" s="118"/>
      <c r="C20" s="81"/>
      <c r="D20" s="187"/>
      <c r="E20" s="144"/>
      <c r="F20" s="145" t="str">
        <f t="shared" ref="F20" si="20">IF(E20="","","式")</f>
        <v/>
      </c>
      <c r="G20" s="146"/>
      <c r="H20" s="146"/>
      <c r="I20" s="48"/>
      <c r="J20" s="58"/>
      <c r="K20" s="186"/>
    </row>
    <row r="21" spans="1:11" ht="15" customHeight="1" x14ac:dyDescent="0.15">
      <c r="A21" s="40" t="str">
        <f t="shared" ref="A21" si="21">IF(ISBLANK(C21)=0,"●","")</f>
        <v/>
      </c>
      <c r="B21" s="103" t="str">
        <f>IF(ISBLANK(C21)=0,COUNTIF($A$6:A21,"●"),"")</f>
        <v/>
      </c>
      <c r="C21" s="82"/>
      <c r="D21" s="82"/>
      <c r="E21" s="148" t="str">
        <f t="shared" ref="E21" si="22">IF(C21="","",1)</f>
        <v/>
      </c>
      <c r="F21" s="149" t="str">
        <f t="shared" ref="F21" si="23">IF(C21="","","式")</f>
        <v/>
      </c>
      <c r="G21" s="59"/>
      <c r="H21" s="59"/>
      <c r="I21" s="58"/>
      <c r="J21" s="58"/>
      <c r="K21" s="80"/>
    </row>
    <row r="22" spans="1:11" ht="15" customHeight="1" x14ac:dyDescent="0.15">
      <c r="B22" s="118"/>
      <c r="C22" s="81"/>
      <c r="D22" s="187"/>
      <c r="E22" s="144"/>
      <c r="F22" s="145" t="str">
        <f t="shared" ref="F22" si="24">IF(E22="","","式")</f>
        <v/>
      </c>
      <c r="G22" s="146"/>
      <c r="H22" s="146"/>
      <c r="I22" s="48"/>
      <c r="J22" s="58"/>
      <c r="K22" s="186"/>
    </row>
    <row r="23" spans="1:11" ht="15" customHeight="1" x14ac:dyDescent="0.15">
      <c r="A23" s="40" t="str">
        <f t="shared" ref="A23" si="25">IF(ISBLANK(C23)=0,"●","")</f>
        <v/>
      </c>
      <c r="B23" s="103" t="str">
        <f>IF(ISBLANK(C23)=0,COUNTIF($A$6:A23,"●"),"")</f>
        <v/>
      </c>
      <c r="C23" s="82"/>
      <c r="D23" s="149"/>
      <c r="E23" s="148" t="str">
        <f t="shared" ref="E23" si="26">IF(C23="","",1)</f>
        <v/>
      </c>
      <c r="F23" s="149" t="str">
        <f t="shared" ref="F23" si="27">IF(C23="","","式")</f>
        <v/>
      </c>
      <c r="G23" s="59"/>
      <c r="H23" s="59"/>
      <c r="I23" s="58"/>
      <c r="J23" s="58"/>
      <c r="K23" s="80"/>
    </row>
    <row r="24" spans="1:11" ht="15" customHeight="1" x14ac:dyDescent="0.15">
      <c r="B24" s="118"/>
      <c r="C24" s="81"/>
      <c r="D24" s="187"/>
      <c r="E24" s="144"/>
      <c r="F24" s="145" t="str">
        <f t="shared" ref="F24" si="28">IF(E24="","","式")</f>
        <v/>
      </c>
      <c r="G24" s="146"/>
      <c r="H24" s="146"/>
      <c r="I24" s="48"/>
      <c r="J24" s="58"/>
      <c r="K24" s="186"/>
    </row>
    <row r="25" spans="1:11" ht="15" customHeight="1" x14ac:dyDescent="0.15">
      <c r="A25" s="40" t="str">
        <f t="shared" ref="A25" si="29">IF(ISBLANK(C25)=0,"●","")</f>
        <v/>
      </c>
      <c r="B25" s="103" t="str">
        <f>IF(ISBLANK(C25)=0,COUNTIF($A$6:A25,"●"),"")</f>
        <v/>
      </c>
      <c r="C25" s="82"/>
      <c r="D25" s="149"/>
      <c r="E25" s="148" t="str">
        <f t="shared" ref="E25" si="30">IF(C25="","",1)</f>
        <v/>
      </c>
      <c r="F25" s="149" t="str">
        <f t="shared" ref="F25" si="31">IF(C25="","","式")</f>
        <v/>
      </c>
      <c r="G25" s="59"/>
      <c r="H25" s="59"/>
      <c r="I25" s="58"/>
      <c r="J25" s="58"/>
      <c r="K25" s="80"/>
    </row>
    <row r="26" spans="1:11" ht="15" customHeight="1" x14ac:dyDescent="0.15">
      <c r="B26" s="118"/>
      <c r="C26" s="81"/>
      <c r="D26" s="187"/>
      <c r="E26" s="144"/>
      <c r="F26" s="145" t="str">
        <f t="shared" ref="F26" si="32">IF(E26="","","式")</f>
        <v/>
      </c>
      <c r="G26" s="146"/>
      <c r="H26" s="146"/>
      <c r="I26" s="48"/>
      <c r="J26" s="58"/>
      <c r="K26" s="186"/>
    </row>
    <row r="27" spans="1:11" ht="15" customHeight="1" x14ac:dyDescent="0.15">
      <c r="A27" s="40" t="str">
        <f t="shared" ref="A27" si="33">IF(ISBLANK(C27)=0,"●","")</f>
        <v/>
      </c>
      <c r="B27" s="103" t="str">
        <f>IF(ISBLANK(C27)=0,COUNTIF($A$6:A27,"●"),"")</f>
        <v/>
      </c>
      <c r="C27" s="82"/>
      <c r="D27" s="149"/>
      <c r="E27" s="148" t="str">
        <f t="shared" ref="E27" si="34">IF(C27="","",1)</f>
        <v/>
      </c>
      <c r="F27" s="149" t="str">
        <f t="shared" ref="F27" si="35">IF(C27="","","式")</f>
        <v/>
      </c>
      <c r="G27" s="59"/>
      <c r="H27" s="59"/>
      <c r="I27" s="58"/>
      <c r="J27" s="58"/>
      <c r="K27" s="80"/>
    </row>
    <row r="28" spans="1:11" ht="15" customHeight="1" x14ac:dyDescent="0.15">
      <c r="B28" s="118"/>
      <c r="C28" s="81"/>
      <c r="D28" s="187"/>
      <c r="E28" s="144"/>
      <c r="F28" s="145" t="str">
        <f t="shared" ref="F28" si="36">IF(E28="","","式")</f>
        <v/>
      </c>
      <c r="G28" s="146"/>
      <c r="H28" s="146"/>
      <c r="I28" s="48"/>
      <c r="J28" s="58"/>
      <c r="K28" s="186"/>
    </row>
    <row r="29" spans="1:11" ht="15" customHeight="1" x14ac:dyDescent="0.15">
      <c r="A29" s="40" t="str">
        <f t="shared" ref="A29" si="37">IF(ISBLANK(C29)=0,"●","")</f>
        <v/>
      </c>
      <c r="B29" s="103" t="str">
        <f>IF(ISBLANK(C29)=0,COUNTIF($A$6:A29,"●"),"")</f>
        <v/>
      </c>
      <c r="C29" s="82"/>
      <c r="D29" s="149"/>
      <c r="E29" s="148" t="str">
        <f t="shared" ref="E29" si="38">IF(C29="","",1)</f>
        <v/>
      </c>
      <c r="F29" s="149" t="str">
        <f t="shared" ref="F29" si="39">IF(C29="","","式")</f>
        <v/>
      </c>
      <c r="G29" s="59"/>
      <c r="H29" s="59"/>
      <c r="I29" s="58"/>
      <c r="J29" s="58"/>
      <c r="K29" s="80"/>
    </row>
    <row r="30" spans="1:11" ht="15" customHeight="1" x14ac:dyDescent="0.15">
      <c r="B30" s="118"/>
      <c r="C30" s="81"/>
      <c r="D30" s="187"/>
      <c r="E30" s="144"/>
      <c r="F30" s="145" t="str">
        <f t="shared" ref="F30" si="40">IF(E30="","","式")</f>
        <v/>
      </c>
      <c r="G30" s="146"/>
      <c r="H30" s="146"/>
      <c r="I30" s="48"/>
      <c r="J30" s="58"/>
      <c r="K30" s="186"/>
    </row>
    <row r="31" spans="1:11" ht="15" customHeight="1" x14ac:dyDescent="0.15">
      <c r="A31" s="40" t="str">
        <f t="shared" ref="A31" si="41">IF(ISBLANK(C31)=0,"●","")</f>
        <v/>
      </c>
      <c r="B31" s="103" t="str">
        <f>IF(ISBLANK(C31)=0,COUNTIF($A$6:A31,"●"),"")</f>
        <v/>
      </c>
      <c r="C31" s="82"/>
      <c r="D31" s="149"/>
      <c r="E31" s="148" t="str">
        <f t="shared" ref="E31" si="42">IF(C31="","",1)</f>
        <v/>
      </c>
      <c r="F31" s="149" t="str">
        <f t="shared" ref="F31" si="43">IF(C31="","","式")</f>
        <v/>
      </c>
      <c r="G31" s="59"/>
      <c r="H31" s="59"/>
      <c r="I31" s="58"/>
      <c r="J31" s="58"/>
      <c r="K31" s="80"/>
    </row>
    <row r="32" spans="1:11" ht="15" customHeight="1" x14ac:dyDescent="0.15">
      <c r="B32" s="118"/>
      <c r="C32" s="81"/>
      <c r="D32" s="187"/>
      <c r="E32" s="144"/>
      <c r="F32" s="145" t="str">
        <f t="shared" ref="F32" si="44">IF(E32="","","式")</f>
        <v/>
      </c>
      <c r="G32" s="146"/>
      <c r="H32" s="146"/>
      <c r="I32" s="48"/>
      <c r="J32" s="58"/>
      <c r="K32" s="186"/>
    </row>
    <row r="33" spans="1:11" ht="15" customHeight="1" x14ac:dyDescent="0.15">
      <c r="A33" s="40" t="str">
        <f t="shared" ref="A33" si="45">IF(ISBLANK(C33)=0,"●","")</f>
        <v/>
      </c>
      <c r="B33" s="103" t="str">
        <f>IF(ISBLANK(C33)=0,COUNTIF($A$6:A33,"●"),"")</f>
        <v/>
      </c>
      <c r="C33" s="82"/>
      <c r="D33" s="149"/>
      <c r="E33" s="148" t="str">
        <f t="shared" ref="E33" si="46">IF(C33="","",1)</f>
        <v/>
      </c>
      <c r="F33" s="149" t="str">
        <f t="shared" ref="F33" si="47">IF(C33="","","式")</f>
        <v/>
      </c>
      <c r="G33" s="59"/>
      <c r="H33" s="59"/>
      <c r="I33" s="58"/>
      <c r="J33" s="58"/>
      <c r="K33" s="80"/>
    </row>
    <row r="34" spans="1:11" ht="15" customHeight="1" x14ac:dyDescent="0.15">
      <c r="B34" s="118"/>
      <c r="C34" s="81"/>
      <c r="D34" s="187"/>
      <c r="E34" s="144"/>
      <c r="F34" s="145" t="str">
        <f t="shared" ref="F34" si="48">IF(E34="","","式")</f>
        <v/>
      </c>
      <c r="G34" s="146"/>
      <c r="H34" s="146"/>
      <c r="I34" s="48"/>
      <c r="J34" s="58"/>
      <c r="K34" s="186"/>
    </row>
    <row r="35" spans="1:11" ht="15" customHeight="1" x14ac:dyDescent="0.15">
      <c r="A35" s="40" t="str">
        <f t="shared" ref="A35" si="49">IF(ISBLANK(C35)=0,"●","")</f>
        <v/>
      </c>
      <c r="B35" s="103" t="str">
        <f>IF(ISBLANK(C35)=0,COUNTIF($A$6:A35,"●"),"")</f>
        <v/>
      </c>
      <c r="C35" s="82"/>
      <c r="D35" s="149"/>
      <c r="E35" s="148" t="str">
        <f t="shared" ref="E35" si="50">IF(C35="","",1)</f>
        <v/>
      </c>
      <c r="F35" s="149" t="str">
        <f t="shared" ref="F35" si="51">IF(C35="","","式")</f>
        <v/>
      </c>
      <c r="G35" s="59"/>
      <c r="H35" s="59"/>
      <c r="I35" s="58"/>
      <c r="J35" s="58"/>
      <c r="K35" s="80"/>
    </row>
    <row r="36" spans="1:11" ht="15" hidden="1" customHeight="1" x14ac:dyDescent="0.15">
      <c r="B36" s="118"/>
      <c r="C36" s="81"/>
      <c r="D36" s="188"/>
      <c r="E36" s="144"/>
      <c r="F36" s="145" t="str">
        <f t="shared" ref="F36" si="52">IF(E36="","","式")</f>
        <v/>
      </c>
      <c r="G36" s="189"/>
      <c r="H36" s="146"/>
      <c r="I36" s="190"/>
      <c r="J36" s="38"/>
      <c r="K36" s="186"/>
    </row>
    <row r="37" spans="1:11" ht="15" hidden="1" customHeight="1" x14ac:dyDescent="0.15">
      <c r="A37" s="40" t="str">
        <f t="shared" ref="A37" si="53">IF(ISBLANK(C37)=0,"●","")</f>
        <v/>
      </c>
      <c r="B37" s="103" t="str">
        <f>IF(ISBLANK(C37)=0,COUNTIF($A$6:A37,"●"),"")</f>
        <v/>
      </c>
      <c r="C37" s="82"/>
      <c r="D37" s="149"/>
      <c r="E37" s="148" t="str">
        <f t="shared" ref="E37" si="54">IF(C37="","",1)</f>
        <v/>
      </c>
      <c r="F37" s="149" t="str">
        <f t="shared" ref="F37" si="55">IF(C37="","","式")</f>
        <v/>
      </c>
      <c r="G37" s="59"/>
      <c r="H37" s="59"/>
      <c r="I37" s="58"/>
      <c r="J37" s="58"/>
      <c r="K37" s="80"/>
    </row>
    <row r="38" spans="1:11" ht="15" hidden="1" customHeight="1" x14ac:dyDescent="0.15">
      <c r="B38" s="118"/>
      <c r="C38" s="81"/>
      <c r="D38" s="188"/>
      <c r="E38" s="144"/>
      <c r="F38" s="145" t="str">
        <f t="shared" ref="F38" si="56">IF(E38="","","式")</f>
        <v/>
      </c>
      <c r="G38" s="189"/>
      <c r="H38" s="146"/>
      <c r="I38" s="190"/>
      <c r="J38" s="38"/>
      <c r="K38" s="186"/>
    </row>
    <row r="39" spans="1:11" ht="15" hidden="1" customHeight="1" x14ac:dyDescent="0.15">
      <c r="A39" s="40" t="str">
        <f t="shared" ref="A39" si="57">IF(ISBLANK(C39)=0,"●","")</f>
        <v/>
      </c>
      <c r="B39" s="103" t="str">
        <f>IF(ISBLANK(C39)=0,COUNTIF($A$6:A39,"●"),"")</f>
        <v/>
      </c>
      <c r="C39" s="82"/>
      <c r="D39" s="149"/>
      <c r="E39" s="148" t="str">
        <f t="shared" ref="E39" si="58">IF(C39="","",1)</f>
        <v/>
      </c>
      <c r="F39" s="149" t="str">
        <f t="shared" ref="F39" si="59">IF(C39="","","式")</f>
        <v/>
      </c>
      <c r="G39" s="59"/>
      <c r="H39" s="59"/>
      <c r="I39" s="58"/>
      <c r="J39" s="58"/>
      <c r="K39" s="80"/>
    </row>
    <row r="40" spans="1:11" ht="15" hidden="1" customHeight="1" x14ac:dyDescent="0.15">
      <c r="B40" s="118"/>
      <c r="C40" s="81"/>
      <c r="D40" s="187"/>
      <c r="E40" s="144"/>
      <c r="F40" s="145" t="str">
        <f t="shared" ref="F40" si="60">IF(E40="","","式")</f>
        <v/>
      </c>
      <c r="G40" s="146"/>
      <c r="H40" s="146"/>
      <c r="I40" s="48"/>
      <c r="J40" s="58"/>
      <c r="K40" s="186"/>
    </row>
    <row r="41" spans="1:11" ht="15" hidden="1" customHeight="1" x14ac:dyDescent="0.15">
      <c r="A41" s="40" t="str">
        <f t="shared" ref="A41" si="61">IF(ISBLANK(C41)=0,"●","")</f>
        <v/>
      </c>
      <c r="B41" s="103" t="str">
        <f>IF(ISBLANK(C41)=0,COUNTIF($A$6:A41,"●"),"")</f>
        <v/>
      </c>
      <c r="C41" s="82"/>
      <c r="D41" s="149"/>
      <c r="E41" s="148" t="str">
        <f t="shared" ref="E41" si="62">IF(C41="","",1)</f>
        <v/>
      </c>
      <c r="F41" s="149" t="str">
        <f t="shared" ref="F41" si="63">IF(C41="","","式")</f>
        <v/>
      </c>
      <c r="G41" s="59"/>
      <c r="H41" s="59"/>
      <c r="I41" s="58"/>
      <c r="J41" s="58"/>
      <c r="K41" s="80"/>
    </row>
    <row r="42" spans="1:11" ht="15" hidden="1" customHeight="1" x14ac:dyDescent="0.15">
      <c r="B42" s="118"/>
      <c r="C42" s="81"/>
      <c r="D42" s="187"/>
      <c r="E42" s="144"/>
      <c r="F42" s="145" t="str">
        <f t="shared" ref="F42" si="64">IF(E42="","","式")</f>
        <v/>
      </c>
      <c r="G42" s="146"/>
      <c r="H42" s="146"/>
      <c r="I42" s="48"/>
      <c r="J42" s="58"/>
      <c r="K42" s="186"/>
    </row>
    <row r="43" spans="1:11" ht="15" hidden="1" customHeight="1" x14ac:dyDescent="0.15">
      <c r="A43" s="40" t="str">
        <f t="shared" ref="A43" si="65">IF(ISBLANK(C43)=0,"●","")</f>
        <v/>
      </c>
      <c r="B43" s="103" t="str">
        <f>IF(ISBLANK(C43)=0,COUNTIF($A$6:A43,"●"),"")</f>
        <v/>
      </c>
      <c r="C43" s="82"/>
      <c r="D43" s="149"/>
      <c r="E43" s="148" t="str">
        <f t="shared" ref="E43" si="66">IF(C43="","",1)</f>
        <v/>
      </c>
      <c r="F43" s="149" t="str">
        <f t="shared" ref="F43" si="67">IF(C43="","","式")</f>
        <v/>
      </c>
      <c r="G43" s="59"/>
      <c r="H43" s="59"/>
      <c r="I43" s="58"/>
      <c r="J43" s="58"/>
      <c r="K43" s="80"/>
    </row>
    <row r="44" spans="1:11" ht="15" hidden="1" customHeight="1" x14ac:dyDescent="0.15">
      <c r="B44" s="118"/>
      <c r="C44" s="81"/>
      <c r="D44" s="187"/>
      <c r="E44" s="144"/>
      <c r="F44" s="145" t="str">
        <f t="shared" ref="F44" si="68">IF(E44="","","式")</f>
        <v/>
      </c>
      <c r="G44" s="146"/>
      <c r="H44" s="146"/>
      <c r="I44" s="48"/>
      <c r="J44" s="58"/>
      <c r="K44" s="186"/>
    </row>
    <row r="45" spans="1:11" ht="15" hidden="1" customHeight="1" x14ac:dyDescent="0.15">
      <c r="A45" s="40" t="str">
        <f t="shared" ref="A45" si="69">IF(ISBLANK(C45)=0,"●","")</f>
        <v/>
      </c>
      <c r="B45" s="103" t="str">
        <f>IF(ISBLANK(C45)=0,COUNTIF($A$6:A45,"●"),"")</f>
        <v/>
      </c>
      <c r="C45" s="82"/>
      <c r="D45" s="149"/>
      <c r="E45" s="148" t="str">
        <f t="shared" ref="E45" si="70">IF(C45="","",1)</f>
        <v/>
      </c>
      <c r="F45" s="149" t="str">
        <f t="shared" ref="F45" si="71">IF(C45="","","式")</f>
        <v/>
      </c>
      <c r="G45" s="59"/>
      <c r="H45" s="59"/>
      <c r="I45" s="58"/>
      <c r="J45" s="58"/>
      <c r="K45" s="80"/>
    </row>
    <row r="46" spans="1:11" ht="15" hidden="1" customHeight="1" x14ac:dyDescent="0.15">
      <c r="B46" s="118"/>
      <c r="C46" s="81"/>
      <c r="D46" s="187"/>
      <c r="E46" s="144"/>
      <c r="F46" s="145" t="str">
        <f t="shared" ref="F46" si="72">IF(E46="","","式")</f>
        <v/>
      </c>
      <c r="G46" s="146"/>
      <c r="H46" s="146"/>
      <c r="I46" s="48"/>
      <c r="J46" s="58"/>
      <c r="K46" s="186"/>
    </row>
    <row r="47" spans="1:11" ht="15" hidden="1" customHeight="1" x14ac:dyDescent="0.15">
      <c r="A47" s="40" t="str">
        <f t="shared" ref="A47" si="73">IF(ISBLANK(C47)=0,"●","")</f>
        <v/>
      </c>
      <c r="B47" s="103" t="str">
        <f>IF(ISBLANK(C47)=0,COUNTIF($A$6:A47,"●"),"")</f>
        <v/>
      </c>
      <c r="C47" s="82"/>
      <c r="D47" s="149"/>
      <c r="E47" s="148" t="str">
        <f t="shared" ref="E47" si="74">IF(C47="","",1)</f>
        <v/>
      </c>
      <c r="F47" s="149" t="str">
        <f t="shared" ref="F47" si="75">IF(C47="","","式")</f>
        <v/>
      </c>
      <c r="G47" s="59"/>
      <c r="H47" s="59"/>
      <c r="I47" s="58"/>
      <c r="J47" s="58"/>
      <c r="K47" s="80"/>
    </row>
    <row r="48" spans="1:11" ht="15" hidden="1" customHeight="1" x14ac:dyDescent="0.15">
      <c r="B48" s="118"/>
      <c r="C48" s="81"/>
      <c r="D48" s="187"/>
      <c r="E48" s="144"/>
      <c r="F48" s="145" t="str">
        <f t="shared" ref="F48" si="76">IF(E48="","","式")</f>
        <v/>
      </c>
      <c r="G48" s="146"/>
      <c r="H48" s="146"/>
      <c r="I48" s="48"/>
      <c r="J48" s="58"/>
      <c r="K48" s="186"/>
    </row>
    <row r="49" spans="1:11" ht="15" hidden="1" customHeight="1" x14ac:dyDescent="0.15">
      <c r="A49" s="40" t="str">
        <f t="shared" ref="A49" si="77">IF(ISBLANK(C49)=0,"●","")</f>
        <v/>
      </c>
      <c r="B49" s="103" t="str">
        <f>IF(ISBLANK(C49)=0,COUNTIF($A$6:A49,"●"),"")</f>
        <v/>
      </c>
      <c r="C49" s="82"/>
      <c r="D49" s="149"/>
      <c r="E49" s="148" t="str">
        <f t="shared" ref="E49" si="78">IF(C49="","",1)</f>
        <v/>
      </c>
      <c r="F49" s="149" t="str">
        <f t="shared" ref="F49" si="79">IF(C49="","","式")</f>
        <v/>
      </c>
      <c r="G49" s="59"/>
      <c r="H49" s="59"/>
      <c r="I49" s="58"/>
      <c r="J49" s="58"/>
      <c r="K49" s="80"/>
    </row>
    <row r="50" spans="1:11" ht="15" hidden="1" customHeight="1" x14ac:dyDescent="0.15">
      <c r="B50" s="118"/>
      <c r="C50" s="81"/>
      <c r="D50" s="187"/>
      <c r="E50" s="144"/>
      <c r="F50" s="145" t="str">
        <f t="shared" ref="F50" si="80">IF(E50="","","式")</f>
        <v/>
      </c>
      <c r="G50" s="146"/>
      <c r="H50" s="146"/>
      <c r="I50" s="48"/>
      <c r="J50" s="58"/>
      <c r="K50" s="186"/>
    </row>
    <row r="51" spans="1:11" ht="15" hidden="1" customHeight="1" x14ac:dyDescent="0.15">
      <c r="A51" s="40" t="str">
        <f t="shared" ref="A51" si="81">IF(ISBLANK(C51)=0,"●","")</f>
        <v/>
      </c>
      <c r="B51" s="103" t="str">
        <f>IF(ISBLANK(C51)=0,COUNTIF($A$6:A51,"●"),"")</f>
        <v/>
      </c>
      <c r="C51" s="82"/>
      <c r="D51" s="149"/>
      <c r="E51" s="148" t="str">
        <f t="shared" ref="E51" si="82">IF(C51="","",1)</f>
        <v/>
      </c>
      <c r="F51" s="149" t="str">
        <f t="shared" ref="F51" si="83">IF(C51="","","式")</f>
        <v/>
      </c>
      <c r="G51" s="59"/>
      <c r="H51" s="59"/>
      <c r="I51" s="58"/>
      <c r="J51" s="58"/>
      <c r="K51" s="80"/>
    </row>
    <row r="52" spans="1:11" ht="15" hidden="1" customHeight="1" x14ac:dyDescent="0.15">
      <c r="B52" s="118"/>
      <c r="C52" s="81"/>
      <c r="D52" s="187"/>
      <c r="E52" s="144"/>
      <c r="F52" s="145" t="str">
        <f t="shared" ref="F52" si="84">IF(E52="","","式")</f>
        <v/>
      </c>
      <c r="G52" s="146"/>
      <c r="H52" s="146"/>
      <c r="I52" s="48"/>
      <c r="J52" s="58"/>
      <c r="K52" s="186"/>
    </row>
    <row r="53" spans="1:11" ht="15" hidden="1" customHeight="1" x14ac:dyDescent="0.15">
      <c r="A53" s="40" t="str">
        <f t="shared" ref="A53" si="85">IF(ISBLANK(C53)=0,"●","")</f>
        <v/>
      </c>
      <c r="B53" s="103" t="str">
        <f>IF(ISBLANK(C53)=0,COUNTIF($A$6:A53,"●"),"")</f>
        <v/>
      </c>
      <c r="C53" s="82"/>
      <c r="D53" s="149"/>
      <c r="E53" s="148" t="str">
        <f t="shared" ref="E53" si="86">IF(C53="","",1)</f>
        <v/>
      </c>
      <c r="F53" s="149" t="str">
        <f t="shared" ref="F53" si="87">IF(C53="","","式")</f>
        <v/>
      </c>
      <c r="G53" s="59"/>
      <c r="H53" s="59"/>
      <c r="I53" s="58"/>
      <c r="J53" s="58"/>
      <c r="K53" s="80"/>
    </row>
    <row r="54" spans="1:11" ht="15" hidden="1" customHeight="1" x14ac:dyDescent="0.15">
      <c r="B54" s="118"/>
      <c r="C54" s="81"/>
      <c r="D54" s="187"/>
      <c r="E54" s="144"/>
      <c r="F54" s="145" t="str">
        <f t="shared" ref="F54" si="88">IF(E54="","","式")</f>
        <v/>
      </c>
      <c r="G54" s="146"/>
      <c r="H54" s="146"/>
      <c r="I54" s="48"/>
      <c r="J54" s="58"/>
      <c r="K54" s="186"/>
    </row>
    <row r="55" spans="1:11" ht="15" hidden="1" customHeight="1" x14ac:dyDescent="0.15">
      <c r="A55" s="40" t="str">
        <f t="shared" ref="A55" si="89">IF(ISBLANK(C55)=0,"●","")</f>
        <v/>
      </c>
      <c r="B55" s="103" t="str">
        <f>IF(ISBLANK(C55)=0,COUNTIF($A$6:A55,"●"),"")</f>
        <v/>
      </c>
      <c r="C55" s="82"/>
      <c r="D55" s="149"/>
      <c r="E55" s="148" t="str">
        <f t="shared" ref="E55" si="90">IF(C55="","",1)</f>
        <v/>
      </c>
      <c r="F55" s="149" t="str">
        <f t="shared" ref="F55" si="91">IF(C55="","","式")</f>
        <v/>
      </c>
      <c r="G55" s="59"/>
      <c r="H55" s="59"/>
      <c r="I55" s="58"/>
      <c r="J55" s="58"/>
      <c r="K55" s="80"/>
    </row>
    <row r="56" spans="1:11" ht="15" hidden="1" customHeight="1" x14ac:dyDescent="0.15">
      <c r="B56" s="118"/>
      <c r="C56" s="81"/>
      <c r="D56" s="187"/>
      <c r="E56" s="144"/>
      <c r="F56" s="145" t="str">
        <f t="shared" ref="F56" si="92">IF(E56="","","式")</f>
        <v/>
      </c>
      <c r="G56" s="146"/>
      <c r="H56" s="146"/>
      <c r="I56" s="48"/>
      <c r="J56" s="58"/>
      <c r="K56" s="186"/>
    </row>
    <row r="57" spans="1:11" ht="15" hidden="1" customHeight="1" x14ac:dyDescent="0.15">
      <c r="A57" s="40" t="str">
        <f t="shared" ref="A57" si="93">IF(ISBLANK(C57)=0,"●","")</f>
        <v/>
      </c>
      <c r="B57" s="103" t="str">
        <f>IF(ISBLANK(C57)=0,COUNTIF($A$6:A57,"●"),"")</f>
        <v/>
      </c>
      <c r="C57" s="82"/>
      <c r="D57" s="149"/>
      <c r="E57" s="148" t="str">
        <f t="shared" ref="E57" si="94">IF(C57="","",1)</f>
        <v/>
      </c>
      <c r="F57" s="149" t="str">
        <f t="shared" ref="F57" si="95">IF(C57="","","式")</f>
        <v/>
      </c>
      <c r="G57" s="59"/>
      <c r="H57" s="59"/>
      <c r="I57" s="58"/>
      <c r="J57" s="58"/>
      <c r="K57" s="80"/>
    </row>
    <row r="58" spans="1:11" ht="15" hidden="1" customHeight="1" x14ac:dyDescent="0.15">
      <c r="B58" s="118"/>
      <c r="C58" s="81"/>
      <c r="D58" s="187"/>
      <c r="E58" s="144"/>
      <c r="F58" s="145" t="str">
        <f t="shared" ref="F58" si="96">IF(E58="","","式")</f>
        <v/>
      </c>
      <c r="G58" s="146"/>
      <c r="H58" s="146"/>
      <c r="I58" s="48"/>
      <c r="J58" s="58"/>
      <c r="K58" s="186"/>
    </row>
    <row r="59" spans="1:11" ht="15" hidden="1" customHeight="1" x14ac:dyDescent="0.15">
      <c r="A59" s="40" t="str">
        <f t="shared" ref="A59" si="97">IF(ISBLANK(C59)=0,"●","")</f>
        <v/>
      </c>
      <c r="B59" s="103" t="str">
        <f>IF(ISBLANK(C59)=0,COUNTIF($A$6:A59,"●"),"")</f>
        <v/>
      </c>
      <c r="C59" s="82"/>
      <c r="D59" s="149"/>
      <c r="E59" s="148" t="str">
        <f t="shared" ref="E59" si="98">IF(C59="","",1)</f>
        <v/>
      </c>
      <c r="F59" s="149" t="str">
        <f t="shared" ref="F59" si="99">IF(C59="","","式")</f>
        <v/>
      </c>
      <c r="G59" s="59"/>
      <c r="H59" s="59"/>
      <c r="I59" s="58"/>
      <c r="J59" s="58"/>
      <c r="K59" s="80"/>
    </row>
    <row r="60" spans="1:11" ht="15" hidden="1" customHeight="1" x14ac:dyDescent="0.15">
      <c r="B60" s="118"/>
      <c r="C60" s="81"/>
      <c r="D60" s="187"/>
      <c r="E60" s="144"/>
      <c r="F60" s="145" t="str">
        <f t="shared" ref="F60" si="100">IF(E60="","","式")</f>
        <v/>
      </c>
      <c r="G60" s="146"/>
      <c r="H60" s="146"/>
      <c r="I60" s="48"/>
      <c r="J60" s="58"/>
      <c r="K60" s="186"/>
    </row>
    <row r="61" spans="1:11" ht="15" hidden="1" customHeight="1" x14ac:dyDescent="0.15">
      <c r="A61" s="40" t="str">
        <f t="shared" ref="A61" si="101">IF(ISBLANK(C61)=0,"●","")</f>
        <v/>
      </c>
      <c r="B61" s="103" t="str">
        <f>IF(ISBLANK(C61)=0,COUNTIF($A$6:A61,"●"),"")</f>
        <v/>
      </c>
      <c r="C61" s="82"/>
      <c r="D61" s="149"/>
      <c r="E61" s="148" t="str">
        <f t="shared" ref="E61" si="102">IF(C61="","",1)</f>
        <v/>
      </c>
      <c r="F61" s="149" t="str">
        <f t="shared" ref="F61" si="103">IF(C61="","","式")</f>
        <v/>
      </c>
      <c r="G61" s="59"/>
      <c r="H61" s="59"/>
      <c r="I61" s="58"/>
      <c r="J61" s="58"/>
      <c r="K61" s="80"/>
    </row>
    <row r="62" spans="1:11" ht="15" hidden="1" customHeight="1" x14ac:dyDescent="0.15">
      <c r="B62" s="118"/>
      <c r="C62" s="81"/>
      <c r="D62" s="187"/>
      <c r="E62" s="144"/>
      <c r="F62" s="145" t="str">
        <f t="shared" ref="F62" si="104">IF(E62="","","式")</f>
        <v/>
      </c>
      <c r="G62" s="146"/>
      <c r="H62" s="146"/>
      <c r="I62" s="48"/>
      <c r="J62" s="58"/>
      <c r="K62" s="186"/>
    </row>
    <row r="63" spans="1:11" ht="15" hidden="1" customHeight="1" x14ac:dyDescent="0.15">
      <c r="A63" s="40" t="str">
        <f t="shared" ref="A63" si="105">IF(ISBLANK(C63)=0,"●","")</f>
        <v/>
      </c>
      <c r="B63" s="103" t="str">
        <f>IF(ISBLANK(C63)=0,COUNTIF($A$6:A63,"●"),"")</f>
        <v/>
      </c>
      <c r="C63" s="82"/>
      <c r="D63" s="149"/>
      <c r="E63" s="148" t="str">
        <f t="shared" ref="E63" si="106">IF(C63="","",1)</f>
        <v/>
      </c>
      <c r="F63" s="149" t="str">
        <f t="shared" ref="F63" si="107">IF(C63="","","式")</f>
        <v/>
      </c>
      <c r="G63" s="59"/>
      <c r="H63" s="59"/>
      <c r="I63" s="58"/>
      <c r="J63" s="58"/>
      <c r="K63" s="80"/>
    </row>
    <row r="64" spans="1:11" ht="15" hidden="1" customHeight="1" x14ac:dyDescent="0.15">
      <c r="B64" s="118"/>
      <c r="C64" s="81"/>
      <c r="D64" s="187"/>
      <c r="E64" s="144"/>
      <c r="F64" s="145" t="str">
        <f t="shared" ref="F64" si="108">IF(E64="","","式")</f>
        <v/>
      </c>
      <c r="G64" s="146"/>
      <c r="H64" s="146"/>
      <c r="I64" s="48"/>
      <c r="J64" s="58"/>
      <c r="K64" s="186"/>
    </row>
    <row r="65" spans="1:11" ht="15" hidden="1" customHeight="1" x14ac:dyDescent="0.15">
      <c r="A65" s="40" t="str">
        <f t="shared" ref="A65" si="109">IF(ISBLANK(C65)=0,"●","")</f>
        <v/>
      </c>
      <c r="B65" s="103" t="str">
        <f>IF(ISBLANK(C65)=0,COUNTIF($A$6:A65,"●"),"")</f>
        <v/>
      </c>
      <c r="C65" s="82"/>
      <c r="D65" s="149"/>
      <c r="E65" s="148" t="str">
        <f t="shared" ref="E65" si="110">IF(C65="","",1)</f>
        <v/>
      </c>
      <c r="F65" s="149" t="str">
        <f t="shared" ref="F65" si="111">IF(C65="","","式")</f>
        <v/>
      </c>
      <c r="G65" s="59"/>
      <c r="H65" s="59"/>
      <c r="I65" s="58"/>
      <c r="J65" s="58"/>
      <c r="K65" s="80"/>
    </row>
    <row r="66" spans="1:11" ht="15" hidden="1" customHeight="1" x14ac:dyDescent="0.15">
      <c r="B66" s="118"/>
      <c r="C66" s="81"/>
      <c r="D66" s="187"/>
      <c r="E66" s="144"/>
      <c r="F66" s="145" t="str">
        <f t="shared" ref="F66" si="112">IF(E66="","","式")</f>
        <v/>
      </c>
      <c r="G66" s="146"/>
      <c r="H66" s="146"/>
      <c r="I66" s="48"/>
      <c r="J66" s="58"/>
      <c r="K66" s="186"/>
    </row>
    <row r="67" spans="1:11" ht="15" hidden="1" customHeight="1" x14ac:dyDescent="0.15">
      <c r="A67" s="40" t="str">
        <f t="shared" ref="A67" si="113">IF(ISBLANK(C67)=0,"●","")</f>
        <v/>
      </c>
      <c r="B67" s="103" t="str">
        <f>IF(ISBLANK(C67)=0,COUNTIF($A$6:A67,"●"),"")</f>
        <v/>
      </c>
      <c r="C67" s="82"/>
      <c r="D67" s="149"/>
      <c r="E67" s="148" t="str">
        <f t="shared" ref="E67" si="114">IF(C67="","",1)</f>
        <v/>
      </c>
      <c r="F67" s="149" t="str">
        <f t="shared" ref="F67" si="115">IF(C67="","","式")</f>
        <v/>
      </c>
      <c r="G67" s="59"/>
      <c r="H67" s="59"/>
      <c r="I67" s="58"/>
      <c r="J67" s="58"/>
      <c r="K67" s="80"/>
    </row>
    <row r="68" spans="1:11" ht="15" hidden="1" customHeight="1" x14ac:dyDescent="0.15">
      <c r="B68" s="118"/>
      <c r="C68" s="81"/>
      <c r="D68" s="187"/>
      <c r="E68" s="144"/>
      <c r="F68" s="145" t="str">
        <f t="shared" ref="F68" si="116">IF(E68="","","式")</f>
        <v/>
      </c>
      <c r="G68" s="146"/>
      <c r="H68" s="146"/>
      <c r="I68" s="48"/>
      <c r="J68" s="58"/>
      <c r="K68" s="186"/>
    </row>
    <row r="69" spans="1:11" ht="15" hidden="1" customHeight="1" x14ac:dyDescent="0.15">
      <c r="A69" s="40" t="str">
        <f t="shared" ref="A69" si="117">IF(ISBLANK(C69)=0,"●","")</f>
        <v/>
      </c>
      <c r="B69" s="103" t="str">
        <f>IF(ISBLANK(C69)=0,COUNTIF($A$6:A69,"●"),"")</f>
        <v/>
      </c>
      <c r="C69" s="82"/>
      <c r="D69" s="149"/>
      <c r="E69" s="148" t="str">
        <f t="shared" ref="E69" si="118">IF(C69="","",1)</f>
        <v/>
      </c>
      <c r="F69" s="149" t="str">
        <f t="shared" ref="F69" si="119">IF(C69="","","式")</f>
        <v/>
      </c>
      <c r="G69" s="59"/>
      <c r="H69" s="59"/>
      <c r="I69" s="58"/>
      <c r="J69" s="58"/>
      <c r="K69" s="80"/>
    </row>
    <row r="70" spans="1:11" ht="15" hidden="1" customHeight="1" x14ac:dyDescent="0.15">
      <c r="B70" s="118"/>
      <c r="C70" s="81"/>
      <c r="D70" s="187"/>
      <c r="E70" s="144"/>
      <c r="F70" s="145" t="str">
        <f t="shared" ref="F70" si="120">IF(E70="","","式")</f>
        <v/>
      </c>
      <c r="G70" s="146"/>
      <c r="H70" s="146"/>
      <c r="I70" s="48"/>
      <c r="J70" s="58"/>
      <c r="K70" s="186"/>
    </row>
    <row r="71" spans="1:11" ht="15" hidden="1" customHeight="1" thickBot="1" x14ac:dyDescent="0.2">
      <c r="A71" s="40" t="str">
        <f t="shared" ref="A71" si="121">IF(ISBLANK(C71)=0,"●","")</f>
        <v/>
      </c>
      <c r="B71" s="103" t="str">
        <f>IF(ISBLANK(C71)=0,COUNTIF($A$6:A71,"●"),"")</f>
        <v/>
      </c>
      <c r="C71" s="82"/>
      <c r="D71" s="149"/>
      <c r="E71" s="148" t="str">
        <f t="shared" ref="E71" si="122">IF(C71="","",1)</f>
        <v/>
      </c>
      <c r="F71" s="149" t="str">
        <f t="shared" ref="F71" si="123">IF(C71="","","式")</f>
        <v/>
      </c>
      <c r="G71" s="59"/>
      <c r="H71" s="59"/>
      <c r="I71" s="58"/>
      <c r="J71" s="58"/>
      <c r="K71" s="80"/>
    </row>
    <row r="72" spans="1:11" ht="15" customHeight="1" x14ac:dyDescent="0.15">
      <c r="B72" s="95"/>
      <c r="C72" s="95"/>
      <c r="D72" s="95"/>
      <c r="E72" s="119"/>
      <c r="F72" s="95"/>
      <c r="G72" s="49"/>
      <c r="H72" s="146"/>
      <c r="I72" s="48"/>
      <c r="J72" s="48"/>
      <c r="K72" s="186"/>
    </row>
    <row r="73" spans="1:11" ht="15" customHeight="1" x14ac:dyDescent="0.15">
      <c r="B73" s="103"/>
      <c r="C73" s="103" t="s">
        <v>81</v>
      </c>
      <c r="D73" s="104"/>
      <c r="E73" s="166"/>
      <c r="F73" s="103"/>
      <c r="G73" s="59"/>
      <c r="H73" s="59"/>
      <c r="I73" s="58"/>
      <c r="J73" s="58"/>
      <c r="K73" s="80"/>
    </row>
    <row r="81" spans="5:11" s="161" customFormat="1" ht="15" customHeight="1" x14ac:dyDescent="0.15">
      <c r="E81" s="158"/>
      <c r="F81" s="43"/>
      <c r="G81" s="159"/>
      <c r="H81" s="43"/>
      <c r="I81" s="108"/>
      <c r="J81" s="108"/>
      <c r="K81" s="43"/>
    </row>
  </sheetData>
  <dataConsolidate/>
  <phoneticPr fontId="19"/>
  <dataValidations count="1">
    <dataValidation type="list" allowBlank="1" showInputMessage="1" showErrorMessage="1" sqref="K6 K70 K68 K66 K64 K62 K60 K58 K56 K54 K52 K50 K48 K46 K44 K42 K40 K38 K36 K34 K32 K30 K28 K26 K24 K22 K20 K18 K16 K14 K12 K10 K8" xr:uid="{73EEC0D8-F99E-47AE-9D8F-6964DF9BBC02}">
      <formula1>$K$75:$K$81</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98E3D-04B6-4627-A6D0-A400948D5CB9}">
  <sheetPr syncVertical="1" syncRef="G4" transitionEvaluation="1" codeName="Sheet4">
    <tabColor theme="1" tint="0.499984740745262"/>
  </sheetPr>
  <dimension ref="A1:K73"/>
  <sheetViews>
    <sheetView showGridLines="0" view="pageBreakPreview" zoomScale="80" zoomScaleNormal="75" zoomScaleSheetLayoutView="80" workbookViewId="0">
      <pane xSplit="6" ySplit="3" topLeftCell="G4" activePane="bottomRight" state="frozen"/>
      <selection sqref="A1:XFD1048576"/>
      <selection pane="topRight" sqref="A1:XFD1048576"/>
      <selection pane="bottomLeft" sqref="A1:XFD1048576"/>
      <selection pane="bottomRight" activeCell="B2" sqref="B2"/>
    </sheetView>
  </sheetViews>
  <sheetFormatPr defaultColWidth="13.375" defaultRowHeight="15" customHeight="1" x14ac:dyDescent="0.15"/>
  <cols>
    <col min="1" max="1" width="4.125" style="43" hidden="1" customWidth="1"/>
    <col min="2" max="2" width="4.125" style="43" customWidth="1"/>
    <col min="3" max="3" width="24.125" style="43" customWidth="1"/>
    <col min="4" max="4" width="45.625" style="43" customWidth="1"/>
    <col min="5" max="5" width="10.625" style="158" customWidth="1"/>
    <col min="6" max="6" width="5.125" style="43" customWidth="1"/>
    <col min="7" max="7" width="12.625" style="159" customWidth="1"/>
    <col min="8" max="8" width="14.125" style="43" customWidth="1"/>
    <col min="9" max="9" width="14.125" style="108" hidden="1" customWidth="1"/>
    <col min="10" max="10" width="17.625" style="108" hidden="1" customWidth="1"/>
    <col min="11" max="11" width="27.75" style="43" customWidth="1"/>
    <col min="12" max="16384" width="13.375" style="43"/>
  </cols>
  <sheetData>
    <row r="1" spans="1:11" ht="15" customHeight="1" x14ac:dyDescent="0.15">
      <c r="B1" s="114"/>
      <c r="C1" s="36" t="s">
        <v>53</v>
      </c>
      <c r="D1" s="36" t="s">
        <v>54</v>
      </c>
      <c r="E1" s="115" t="s">
        <v>55</v>
      </c>
      <c r="F1" s="36" t="s">
        <v>56</v>
      </c>
      <c r="G1" s="116" t="s">
        <v>57</v>
      </c>
      <c r="H1" s="36" t="s">
        <v>58</v>
      </c>
      <c r="I1" s="38"/>
      <c r="J1" s="38"/>
      <c r="K1" s="41" t="s">
        <v>59</v>
      </c>
    </row>
    <row r="2" spans="1:11" ht="15" customHeight="1" x14ac:dyDescent="0.15">
      <c r="B2" s="118"/>
      <c r="C2" s="42"/>
      <c r="D2" s="40"/>
      <c r="E2" s="119"/>
      <c r="F2" s="95"/>
      <c r="G2" s="120"/>
      <c r="H2" s="95"/>
      <c r="I2" s="48"/>
      <c r="J2" s="48"/>
      <c r="K2" s="121"/>
    </row>
    <row r="3" spans="1:11" ht="15" customHeight="1" x14ac:dyDescent="0.15">
      <c r="B3" s="104" t="s">
        <v>64</v>
      </c>
      <c r="C3" s="124" t="s">
        <v>65</v>
      </c>
      <c r="D3" s="125"/>
      <c r="E3" s="126"/>
      <c r="F3" s="103"/>
      <c r="G3" s="127"/>
      <c r="H3" s="103"/>
      <c r="I3" s="58"/>
      <c r="J3" s="58"/>
      <c r="K3" s="61"/>
    </row>
    <row r="4" spans="1:11" ht="15" customHeight="1" x14ac:dyDescent="0.15">
      <c r="B4" s="118"/>
      <c r="C4" s="95"/>
      <c r="D4" s="95"/>
      <c r="E4" s="119"/>
      <c r="F4" s="95"/>
      <c r="G4" s="120"/>
      <c r="H4" s="95"/>
      <c r="I4" s="99"/>
      <c r="J4" s="130"/>
      <c r="K4" s="131"/>
    </row>
    <row r="5" spans="1:11" ht="15" customHeight="1" x14ac:dyDescent="0.15">
      <c r="B5" s="103" t="s">
        <v>66</v>
      </c>
      <c r="C5" s="104" t="s">
        <v>67</v>
      </c>
      <c r="D5" s="103"/>
      <c r="E5" s="126"/>
      <c r="F5" s="103"/>
      <c r="G5" s="127"/>
      <c r="H5" s="103"/>
      <c r="I5" s="58"/>
      <c r="J5" s="58"/>
      <c r="K5" s="80"/>
    </row>
    <row r="6" spans="1:11" ht="15" customHeight="1" x14ac:dyDescent="0.15">
      <c r="B6" s="118"/>
      <c r="C6" s="140"/>
      <c r="D6" s="95"/>
      <c r="E6" s="119"/>
      <c r="F6" s="95"/>
      <c r="G6" s="120"/>
      <c r="H6" s="95"/>
      <c r="I6" s="99"/>
      <c r="J6" s="130"/>
      <c r="K6" s="131"/>
    </row>
    <row r="7" spans="1:11" ht="15" customHeight="1" x14ac:dyDescent="0.15">
      <c r="A7" s="40"/>
      <c r="B7" s="62"/>
      <c r="C7" s="141" t="str">
        <f>IF(工事価格書!K6="","","＜主たる工事＞")</f>
        <v/>
      </c>
      <c r="D7" s="103"/>
      <c r="E7" s="126"/>
      <c r="F7" s="103"/>
      <c r="G7" s="127"/>
      <c r="H7" s="103"/>
      <c r="I7" s="58"/>
      <c r="J7" s="58"/>
      <c r="K7" s="80"/>
    </row>
    <row r="8" spans="1:11" ht="15" customHeight="1" x14ac:dyDescent="0.15">
      <c r="B8" s="142"/>
      <c r="C8" s="140"/>
      <c r="D8" s="143" t="str">
        <f>工事価格書!C7&amp;"　"&amp;IF(工事価格書!D6="","",工事価格書!D6)</f>
        <v>建築工事　</v>
      </c>
      <c r="E8" s="144" t="str">
        <f>IF(工事価格書!E6="","",1)</f>
        <v/>
      </c>
      <c r="F8" s="145" t="str">
        <f>IF(E8="","","式")</f>
        <v/>
      </c>
      <c r="G8" s="146"/>
      <c r="H8" s="146"/>
      <c r="I8" s="99"/>
      <c r="J8" s="130"/>
      <c r="K8" s="147"/>
    </row>
    <row r="9" spans="1:11" ht="15" customHeight="1" x14ac:dyDescent="0.15">
      <c r="A9" s="40" t="str">
        <f>IF(C9="","","●")</f>
        <v>●</v>
      </c>
      <c r="B9" s="103">
        <f>IF(C9="","",COUNTIF($A$8:A9,"●"))</f>
        <v>1</v>
      </c>
      <c r="C9" s="141" t="s">
        <v>82</v>
      </c>
      <c r="D9" s="104"/>
      <c r="E9" s="148">
        <f>IF(C9="","",1)</f>
        <v>1</v>
      </c>
      <c r="F9" s="149" t="str">
        <f>IF(C9="","","式")</f>
        <v>式</v>
      </c>
      <c r="G9" s="59"/>
      <c r="H9" s="59"/>
      <c r="I9" s="58"/>
      <c r="J9" s="58"/>
      <c r="K9" s="150"/>
    </row>
    <row r="10" spans="1:11" ht="15" customHeight="1" x14ac:dyDescent="0.15">
      <c r="B10" s="142"/>
      <c r="C10" s="140"/>
      <c r="D10" s="143" t="str">
        <f>IF(C11="","",工事価格書!C7&amp;"　"&amp;IF(工事価格書!D6="","",工事価格書!D6))</f>
        <v>建築工事　</v>
      </c>
      <c r="E10" s="144"/>
      <c r="F10" s="145" t="str">
        <f>IF(E10="","","式")</f>
        <v/>
      </c>
      <c r="G10" s="146"/>
      <c r="H10" s="146"/>
      <c r="I10" s="99"/>
      <c r="J10" s="130"/>
      <c r="K10" s="177" t="s">
        <v>83</v>
      </c>
    </row>
    <row r="11" spans="1:11" ht="15" customHeight="1" x14ac:dyDescent="0.15">
      <c r="A11" s="40" t="str">
        <f>IF(C11="","","●")</f>
        <v>●</v>
      </c>
      <c r="B11" s="103">
        <f>IF(C11="","",COUNTIF($A$8:A11,"●"))</f>
        <v>2</v>
      </c>
      <c r="C11" s="141" t="str">
        <f>IF(K10="","","共通仮設費")</f>
        <v>共通仮設費</v>
      </c>
      <c r="D11" s="104"/>
      <c r="E11" s="148">
        <f>IF(C11="","",1)</f>
        <v>1</v>
      </c>
      <c r="F11" s="149" t="str">
        <f>IF(C11="","","式")</f>
        <v>式</v>
      </c>
      <c r="G11" s="59"/>
      <c r="H11" s="59"/>
      <c r="I11" s="58"/>
      <c r="J11" s="58"/>
      <c r="K11" s="178" t="str">
        <f>IF(K10="","","別紙内訳書")</f>
        <v>別紙内訳書</v>
      </c>
    </row>
    <row r="12" spans="1:11" ht="15" customHeight="1" x14ac:dyDescent="0.15">
      <c r="B12" s="142"/>
      <c r="C12" s="140"/>
      <c r="D12" s="143"/>
      <c r="E12" s="151"/>
      <c r="F12" s="152"/>
      <c r="G12" s="146"/>
      <c r="H12" s="146"/>
      <c r="I12" s="99"/>
      <c r="J12" s="130"/>
      <c r="K12" s="153"/>
    </row>
    <row r="13" spans="1:11" ht="15" customHeight="1" x14ac:dyDescent="0.15">
      <c r="A13" s="40"/>
      <c r="B13" s="103"/>
      <c r="C13" s="141"/>
      <c r="D13" s="104"/>
      <c r="E13" s="154"/>
      <c r="F13" s="103"/>
      <c r="G13" s="59"/>
      <c r="H13" s="59"/>
      <c r="I13" s="58"/>
      <c r="J13" s="58"/>
      <c r="K13" s="155"/>
    </row>
    <row r="14" spans="1:11" ht="15" customHeight="1" x14ac:dyDescent="0.15">
      <c r="B14" s="142"/>
      <c r="C14" s="140"/>
      <c r="D14" s="95"/>
      <c r="E14" s="119"/>
      <c r="F14" s="95"/>
      <c r="G14" s="49"/>
      <c r="H14" s="49"/>
      <c r="I14" s="99"/>
      <c r="J14" s="130"/>
      <c r="K14" s="131"/>
    </row>
    <row r="15" spans="1:11" ht="15" customHeight="1" x14ac:dyDescent="0.15">
      <c r="A15" s="40"/>
      <c r="B15" s="103"/>
      <c r="C15" s="141"/>
      <c r="D15" s="103"/>
      <c r="E15" s="160"/>
      <c r="F15" s="103"/>
      <c r="G15" s="59"/>
      <c r="H15" s="59"/>
      <c r="I15" s="58"/>
      <c r="J15" s="58"/>
      <c r="K15" s="80"/>
    </row>
    <row r="16" spans="1:11" ht="15" customHeight="1" x14ac:dyDescent="0.15">
      <c r="B16" s="142"/>
      <c r="C16" s="140"/>
      <c r="D16" s="143"/>
      <c r="E16" s="144"/>
      <c r="F16" s="145"/>
      <c r="G16" s="146"/>
      <c r="H16" s="146"/>
      <c r="I16" s="99"/>
      <c r="J16" s="130"/>
      <c r="K16" s="147"/>
    </row>
    <row r="17" spans="1:11" ht="15" customHeight="1" x14ac:dyDescent="0.15">
      <c r="A17" s="40" t="str">
        <f t="shared" ref="A17" si="0">IF(C17="","","●")</f>
        <v/>
      </c>
      <c r="B17" s="103" t="str">
        <f>IF(C17="","",COUNTIF($A$8:A17,"●"))</f>
        <v/>
      </c>
      <c r="C17" s="141"/>
      <c r="D17" s="104"/>
      <c r="E17" s="148"/>
      <c r="F17" s="149"/>
      <c r="G17" s="59"/>
      <c r="H17" s="59"/>
      <c r="I17" s="58"/>
      <c r="J17" s="58"/>
      <c r="K17" s="150"/>
    </row>
    <row r="18" spans="1:11" ht="15" customHeight="1" x14ac:dyDescent="0.15">
      <c r="B18" s="142"/>
      <c r="C18" s="140"/>
      <c r="D18" s="143"/>
      <c r="E18" s="144"/>
      <c r="F18" s="145"/>
      <c r="G18" s="146"/>
      <c r="H18" s="146"/>
      <c r="I18" s="99"/>
      <c r="J18" s="130"/>
      <c r="K18" s="147"/>
    </row>
    <row r="19" spans="1:11" ht="15" customHeight="1" x14ac:dyDescent="0.15">
      <c r="A19" s="40" t="str">
        <f t="shared" ref="A19" si="1">IF(C19="","","●")</f>
        <v/>
      </c>
      <c r="B19" s="103" t="str">
        <f>IF(C19="","",COUNTIF($A$8:A19,"●"))</f>
        <v/>
      </c>
      <c r="C19" s="141"/>
      <c r="D19" s="104"/>
      <c r="E19" s="148"/>
      <c r="F19" s="149"/>
      <c r="G19" s="59"/>
      <c r="H19" s="59"/>
      <c r="I19" s="58"/>
      <c r="J19" s="58"/>
      <c r="K19" s="150"/>
    </row>
    <row r="20" spans="1:11" ht="15" customHeight="1" x14ac:dyDescent="0.15">
      <c r="B20" s="142"/>
      <c r="C20" s="140"/>
      <c r="D20" s="143"/>
      <c r="E20" s="151"/>
      <c r="F20" s="152"/>
      <c r="G20" s="146"/>
      <c r="H20" s="146"/>
      <c r="I20" s="99"/>
      <c r="J20" s="130"/>
      <c r="K20" s="153"/>
    </row>
    <row r="21" spans="1:11" ht="15" customHeight="1" x14ac:dyDescent="0.15">
      <c r="A21" s="40"/>
      <c r="B21" s="103"/>
      <c r="C21" s="141"/>
      <c r="D21" s="104"/>
      <c r="E21" s="154"/>
      <c r="F21" s="103"/>
      <c r="G21" s="59"/>
      <c r="H21" s="59"/>
      <c r="I21" s="58"/>
      <c r="J21" s="58"/>
      <c r="K21" s="155"/>
    </row>
    <row r="22" spans="1:11" ht="15" customHeight="1" x14ac:dyDescent="0.15">
      <c r="B22" s="142"/>
      <c r="C22" s="140"/>
      <c r="D22" s="143"/>
      <c r="E22" s="144"/>
      <c r="F22" s="145"/>
      <c r="G22" s="146"/>
      <c r="H22" s="146"/>
      <c r="I22" s="99"/>
      <c r="J22" s="130"/>
      <c r="K22" s="147"/>
    </row>
    <row r="23" spans="1:11" ht="15" customHeight="1" x14ac:dyDescent="0.15">
      <c r="A23" s="40" t="str">
        <f t="shared" ref="A23" si="2">IF(C23="","","●")</f>
        <v/>
      </c>
      <c r="B23" s="103" t="str">
        <f>IF(C23="","",COUNTIF($A$8:A23,"●"))</f>
        <v/>
      </c>
      <c r="C23" s="141"/>
      <c r="D23" s="104"/>
      <c r="E23" s="148"/>
      <c r="F23" s="149"/>
      <c r="G23" s="59"/>
      <c r="H23" s="59"/>
      <c r="I23" s="58"/>
      <c r="J23" s="58"/>
      <c r="K23" s="150"/>
    </row>
    <row r="24" spans="1:11" ht="15" customHeight="1" x14ac:dyDescent="0.15">
      <c r="B24" s="142"/>
      <c r="C24" s="140"/>
      <c r="D24" s="143"/>
      <c r="E24" s="144"/>
      <c r="F24" s="145"/>
      <c r="G24" s="146"/>
      <c r="H24" s="146"/>
      <c r="I24" s="99"/>
      <c r="J24" s="130"/>
      <c r="K24" s="147"/>
    </row>
    <row r="25" spans="1:11" ht="15" customHeight="1" x14ac:dyDescent="0.15">
      <c r="A25" s="40" t="str">
        <f t="shared" ref="A25" si="3">IF(C25="","","●")</f>
        <v/>
      </c>
      <c r="B25" s="103" t="str">
        <f>IF(C25="","",COUNTIF($A$8:A25,"●"))</f>
        <v/>
      </c>
      <c r="C25" s="141"/>
      <c r="D25" s="104"/>
      <c r="E25" s="148"/>
      <c r="F25" s="149"/>
      <c r="G25" s="59"/>
      <c r="H25" s="59"/>
      <c r="I25" s="58"/>
      <c r="J25" s="58"/>
      <c r="K25" s="150"/>
    </row>
    <row r="26" spans="1:11" ht="15" customHeight="1" x14ac:dyDescent="0.15">
      <c r="B26" s="142"/>
      <c r="C26" s="140"/>
      <c r="D26" s="143"/>
      <c r="E26" s="151"/>
      <c r="F26" s="152"/>
      <c r="G26" s="146"/>
      <c r="H26" s="146"/>
      <c r="I26" s="99"/>
      <c r="J26" s="130"/>
      <c r="K26" s="153"/>
    </row>
    <row r="27" spans="1:11" ht="15" customHeight="1" x14ac:dyDescent="0.15">
      <c r="A27" s="40"/>
      <c r="B27" s="103"/>
      <c r="C27" s="141"/>
      <c r="D27" s="104"/>
      <c r="E27" s="154"/>
      <c r="F27" s="103"/>
      <c r="G27" s="59"/>
      <c r="H27" s="59"/>
      <c r="I27" s="58"/>
      <c r="J27" s="58"/>
      <c r="K27" s="155"/>
    </row>
    <row r="28" spans="1:11" ht="15" customHeight="1" x14ac:dyDescent="0.15">
      <c r="B28" s="142"/>
      <c r="C28" s="140"/>
      <c r="D28" s="143"/>
      <c r="E28" s="144"/>
      <c r="F28" s="145"/>
      <c r="G28" s="146"/>
      <c r="H28" s="146"/>
      <c r="I28" s="99"/>
      <c r="J28" s="130"/>
      <c r="K28" s="147"/>
    </row>
    <row r="29" spans="1:11" ht="15" customHeight="1" x14ac:dyDescent="0.15">
      <c r="A29" s="40" t="str">
        <f t="shared" ref="A29" si="4">IF(C29="","","●")</f>
        <v/>
      </c>
      <c r="B29" s="103" t="str">
        <f>IF(C29="","",COUNTIF($A$8:A29,"●"))</f>
        <v/>
      </c>
      <c r="C29" s="141"/>
      <c r="D29" s="104"/>
      <c r="E29" s="148"/>
      <c r="F29" s="149"/>
      <c r="G29" s="59"/>
      <c r="H29" s="59"/>
      <c r="I29" s="58"/>
      <c r="J29" s="58"/>
      <c r="K29" s="150"/>
    </row>
    <row r="30" spans="1:11" ht="15" customHeight="1" x14ac:dyDescent="0.15">
      <c r="B30" s="142"/>
      <c r="C30" s="140"/>
      <c r="D30" s="143"/>
      <c r="E30" s="144"/>
      <c r="F30" s="145"/>
      <c r="G30" s="146"/>
      <c r="H30" s="146"/>
      <c r="I30" s="99"/>
      <c r="J30" s="130"/>
      <c r="K30" s="147"/>
    </row>
    <row r="31" spans="1:11" ht="15" customHeight="1" x14ac:dyDescent="0.15">
      <c r="A31" s="40" t="str">
        <f t="shared" ref="A31" si="5">IF(C31="","","●")</f>
        <v/>
      </c>
      <c r="B31" s="103" t="str">
        <f>IF(C31="","",COUNTIF($A$8:A31,"●"))</f>
        <v/>
      </c>
      <c r="C31" s="141"/>
      <c r="D31" s="104"/>
      <c r="E31" s="148"/>
      <c r="F31" s="149"/>
      <c r="G31" s="59"/>
      <c r="H31" s="59"/>
      <c r="I31" s="58"/>
      <c r="J31" s="58"/>
      <c r="K31" s="150"/>
    </row>
    <row r="32" spans="1:11" ht="15" customHeight="1" x14ac:dyDescent="0.15">
      <c r="B32" s="118"/>
      <c r="C32" s="140"/>
      <c r="D32" s="143"/>
      <c r="E32" s="162"/>
      <c r="F32" s="95"/>
      <c r="G32" s="49"/>
      <c r="H32" s="49"/>
      <c r="I32" s="99"/>
      <c r="J32" s="130"/>
      <c r="K32" s="153"/>
    </row>
    <row r="33" spans="1:11" ht="15" customHeight="1" x14ac:dyDescent="0.15">
      <c r="A33" s="40"/>
      <c r="B33" s="103"/>
      <c r="C33" s="141"/>
      <c r="D33" s="104"/>
      <c r="E33" s="163"/>
      <c r="F33" s="103"/>
      <c r="G33" s="59"/>
      <c r="H33" s="59"/>
      <c r="I33" s="58"/>
      <c r="J33" s="58"/>
      <c r="K33" s="155"/>
    </row>
    <row r="34" spans="1:11" ht="15" customHeight="1" x14ac:dyDescent="0.15">
      <c r="B34" s="118"/>
      <c r="C34" s="140"/>
      <c r="D34" s="143"/>
      <c r="E34" s="162"/>
      <c r="F34" s="95"/>
      <c r="G34" s="49"/>
      <c r="H34" s="49"/>
      <c r="I34" s="99"/>
      <c r="J34" s="130"/>
      <c r="K34" s="153"/>
    </row>
    <row r="35" spans="1:11" ht="15" customHeight="1" x14ac:dyDescent="0.15">
      <c r="A35" s="40"/>
      <c r="B35" s="103"/>
      <c r="C35" s="141"/>
      <c r="D35" s="104"/>
      <c r="E35" s="163"/>
      <c r="F35" s="103"/>
      <c r="G35" s="59"/>
      <c r="H35" s="59"/>
      <c r="I35" s="58"/>
      <c r="J35" s="58"/>
      <c r="K35" s="164"/>
    </row>
    <row r="36" spans="1:11" ht="15" customHeight="1" x14ac:dyDescent="0.15">
      <c r="B36" s="95"/>
      <c r="C36" s="95"/>
      <c r="D36" s="95"/>
      <c r="E36" s="119"/>
      <c r="F36" s="95"/>
      <c r="G36" s="49"/>
      <c r="H36" s="146"/>
      <c r="I36" s="99"/>
      <c r="J36" s="99"/>
      <c r="K36" s="165"/>
    </row>
    <row r="37" spans="1:11" ht="15" customHeight="1" x14ac:dyDescent="0.15">
      <c r="A37" s="40"/>
      <c r="B37" s="103"/>
      <c r="C37" s="103" t="s">
        <v>81</v>
      </c>
      <c r="D37" s="104"/>
      <c r="E37" s="166"/>
      <c r="F37" s="103"/>
      <c r="G37" s="59"/>
      <c r="H37" s="59"/>
      <c r="I37" s="58"/>
      <c r="J37" s="58"/>
      <c r="K37" s="79"/>
    </row>
    <row r="38" spans="1:11" ht="15" customHeight="1" x14ac:dyDescent="0.15">
      <c r="B38" s="95"/>
      <c r="C38" s="95"/>
      <c r="D38" s="143"/>
      <c r="E38" s="151"/>
      <c r="F38" s="152"/>
      <c r="G38" s="146"/>
      <c r="H38" s="146"/>
      <c r="I38" s="99"/>
      <c r="J38" s="130"/>
      <c r="K38" s="179" t="str">
        <f>D8&amp;" にかかる主な工事"</f>
        <v>建築工事　 にかかる主な工事</v>
      </c>
    </row>
    <row r="39" spans="1:11" ht="15" customHeight="1" x14ac:dyDescent="0.15">
      <c r="A39" s="40"/>
      <c r="B39" s="54">
        <f>B11</f>
        <v>2</v>
      </c>
      <c r="C39" s="104" t="s">
        <v>84</v>
      </c>
      <c r="D39" s="104"/>
      <c r="E39" s="154"/>
      <c r="F39" s="103"/>
      <c r="G39" s="59"/>
      <c r="H39" s="180"/>
      <c r="I39" s="58"/>
      <c r="J39" s="58"/>
      <c r="K39" s="181" t="s">
        <v>85</v>
      </c>
    </row>
    <row r="40" spans="1:11" ht="15" customHeight="1" x14ac:dyDescent="0.15">
      <c r="B40" s="44"/>
      <c r="C40" s="63" t="s">
        <v>86</v>
      </c>
      <c r="D40" s="64"/>
      <c r="E40" s="65"/>
      <c r="F40" s="66" t="str">
        <f>IF(ISBLANK(E40)=0,F41,"")</f>
        <v/>
      </c>
      <c r="G40" s="67"/>
      <c r="H40" s="68"/>
      <c r="I40" s="69"/>
      <c r="J40" s="70"/>
      <c r="K40" s="71"/>
    </row>
    <row r="41" spans="1:11" ht="15" customHeight="1" x14ac:dyDescent="0.15">
      <c r="A41" s="40"/>
      <c r="B41" s="54"/>
      <c r="C41" s="72" t="s">
        <v>87</v>
      </c>
      <c r="D41" s="73" t="s">
        <v>88</v>
      </c>
      <c r="E41" s="1">
        <v>250</v>
      </c>
      <c r="F41" s="74" t="s">
        <v>89</v>
      </c>
      <c r="G41" s="75"/>
      <c r="H41" s="76"/>
      <c r="I41" s="60"/>
      <c r="J41" s="77"/>
      <c r="K41" s="78"/>
    </row>
    <row r="42" spans="1:11" ht="15" customHeight="1" x14ac:dyDescent="0.15">
      <c r="B42" s="44"/>
      <c r="C42" s="63"/>
      <c r="D42" s="81"/>
      <c r="E42" s="65"/>
      <c r="F42" s="66" t="str">
        <f>IF(ISBLANK(E42)=0,F43,"")</f>
        <v/>
      </c>
      <c r="G42" s="67"/>
      <c r="H42" s="68"/>
      <c r="I42" s="69"/>
      <c r="J42" s="70"/>
      <c r="K42" s="71"/>
    </row>
    <row r="43" spans="1:11" ht="15" customHeight="1" x14ac:dyDescent="0.15">
      <c r="A43" s="40"/>
      <c r="B43" s="54"/>
      <c r="C43" s="72" t="s">
        <v>90</v>
      </c>
      <c r="D43" s="82" t="s">
        <v>91</v>
      </c>
      <c r="E43" s="1">
        <v>1</v>
      </c>
      <c r="F43" s="74" t="s">
        <v>92</v>
      </c>
      <c r="G43" s="75"/>
      <c r="H43" s="76"/>
      <c r="I43" s="60"/>
      <c r="J43" s="77"/>
      <c r="K43" s="78"/>
    </row>
    <row r="44" spans="1:11" ht="15" customHeight="1" x14ac:dyDescent="0.15">
      <c r="B44" s="44"/>
      <c r="C44" s="63"/>
      <c r="D44" s="81"/>
      <c r="E44" s="65"/>
      <c r="F44" s="66" t="str">
        <f>IF(ISBLANK(E44)=0,F45,"")</f>
        <v/>
      </c>
      <c r="G44" s="67"/>
      <c r="H44" s="68"/>
      <c r="I44" s="69"/>
      <c r="J44" s="70"/>
      <c r="K44" s="71"/>
    </row>
    <row r="45" spans="1:11" ht="15" customHeight="1" x14ac:dyDescent="0.15">
      <c r="A45" s="40"/>
      <c r="B45" s="54"/>
      <c r="C45" s="72" t="s">
        <v>93</v>
      </c>
      <c r="D45" s="82" t="s">
        <v>94</v>
      </c>
      <c r="E45" s="1">
        <v>1</v>
      </c>
      <c r="F45" s="74" t="s">
        <v>95</v>
      </c>
      <c r="G45" s="75"/>
      <c r="H45" s="76"/>
      <c r="I45" s="60"/>
      <c r="J45" s="77"/>
      <c r="K45" s="78"/>
    </row>
    <row r="46" spans="1:11" ht="15" customHeight="1" x14ac:dyDescent="0.15">
      <c r="B46" s="44"/>
      <c r="C46" s="63"/>
      <c r="D46" s="81"/>
      <c r="E46" s="65"/>
      <c r="F46" s="66" t="str">
        <f>IF(ISBLANK(E46)=0,F47,"")</f>
        <v/>
      </c>
      <c r="G46" s="67"/>
      <c r="H46" s="68"/>
      <c r="I46" s="69"/>
      <c r="J46" s="70"/>
      <c r="K46" s="71"/>
    </row>
    <row r="47" spans="1:11" ht="15" customHeight="1" x14ac:dyDescent="0.15">
      <c r="A47" s="40"/>
      <c r="B47" s="54"/>
      <c r="C47" s="72" t="s">
        <v>96</v>
      </c>
      <c r="D47" s="82"/>
      <c r="E47" s="1">
        <v>1</v>
      </c>
      <c r="F47" s="74" t="s">
        <v>68</v>
      </c>
      <c r="G47" s="75"/>
      <c r="H47" s="76"/>
      <c r="I47" s="60"/>
      <c r="J47" s="77"/>
      <c r="K47" s="78"/>
    </row>
    <row r="48" spans="1:11" ht="15" customHeight="1" x14ac:dyDescent="0.15">
      <c r="B48" s="44"/>
      <c r="C48" s="63"/>
      <c r="D48" s="64"/>
      <c r="E48" s="65"/>
      <c r="F48" s="66" t="str">
        <f>IF(ISBLANK(E48)=0,F49,"")</f>
        <v/>
      </c>
      <c r="G48" s="67"/>
      <c r="H48" s="68"/>
      <c r="I48" s="69"/>
      <c r="J48" s="70"/>
      <c r="K48" s="71"/>
    </row>
    <row r="49" spans="1:11" s="111" customFormat="1" ht="15" customHeight="1" x14ac:dyDescent="0.15">
      <c r="A49" s="40"/>
      <c r="B49" s="54"/>
      <c r="C49" s="72"/>
      <c r="D49" s="73"/>
      <c r="E49" s="1"/>
      <c r="F49" s="74"/>
      <c r="G49" s="75"/>
      <c r="H49" s="76"/>
      <c r="I49" s="60"/>
      <c r="J49" s="77"/>
      <c r="K49" s="78"/>
    </row>
    <row r="50" spans="1:11" s="111" customFormat="1" ht="15" customHeight="1" x14ac:dyDescent="0.15">
      <c r="A50" s="43"/>
      <c r="B50" s="44"/>
      <c r="C50" s="83"/>
      <c r="D50" s="81"/>
      <c r="E50" s="65"/>
      <c r="F50" s="66" t="str">
        <f>IF(ISBLANK(E50)=0,F51,"")</f>
        <v/>
      </c>
      <c r="G50" s="67"/>
      <c r="H50" s="68"/>
      <c r="I50" s="69"/>
      <c r="J50" s="70"/>
      <c r="K50" s="71"/>
    </row>
    <row r="51" spans="1:11" s="111" customFormat="1" ht="15" customHeight="1" x14ac:dyDescent="0.15">
      <c r="A51" s="40"/>
      <c r="B51" s="54"/>
      <c r="C51" s="84"/>
      <c r="D51" s="82"/>
      <c r="E51" s="1"/>
      <c r="F51" s="74"/>
      <c r="G51" s="75"/>
      <c r="H51" s="76"/>
      <c r="I51" s="60"/>
      <c r="J51" s="77"/>
      <c r="K51" s="78"/>
    </row>
    <row r="52" spans="1:11" s="111" customFormat="1" ht="15" customHeight="1" x14ac:dyDescent="0.15">
      <c r="A52" s="43"/>
      <c r="B52" s="44"/>
      <c r="C52" s="63"/>
      <c r="D52" s="64"/>
      <c r="E52" s="65"/>
      <c r="F52" s="66" t="str">
        <f>IF(ISBLANK(E52)=0,F53,"")</f>
        <v/>
      </c>
      <c r="G52" s="67"/>
      <c r="H52" s="68"/>
      <c r="I52" s="69"/>
      <c r="J52" s="70"/>
      <c r="K52" s="71"/>
    </row>
    <row r="53" spans="1:11" s="111" customFormat="1" ht="15" customHeight="1" x14ac:dyDescent="0.15">
      <c r="A53" s="40"/>
      <c r="B53" s="54"/>
      <c r="C53" s="72"/>
      <c r="D53" s="73"/>
      <c r="E53" s="1"/>
      <c r="F53" s="74"/>
      <c r="G53" s="75"/>
      <c r="H53" s="76"/>
      <c r="I53" s="60"/>
      <c r="J53" s="77"/>
      <c r="K53" s="78"/>
    </row>
    <row r="54" spans="1:11" s="111" customFormat="1" ht="15" customHeight="1" x14ac:dyDescent="0.15">
      <c r="A54" s="43"/>
      <c r="B54" s="44"/>
      <c r="C54" s="63"/>
      <c r="D54" s="81"/>
      <c r="E54" s="65"/>
      <c r="F54" s="66" t="str">
        <f>IF(ISBLANK(E54)=0,F55,"")</f>
        <v/>
      </c>
      <c r="G54" s="67"/>
      <c r="H54" s="68"/>
      <c r="I54" s="69"/>
      <c r="J54" s="70"/>
      <c r="K54" s="71"/>
    </row>
    <row r="55" spans="1:11" s="111" customFormat="1" ht="15" customHeight="1" x14ac:dyDescent="0.15">
      <c r="A55" s="40"/>
      <c r="B55" s="54"/>
      <c r="C55" s="72"/>
      <c r="D55" s="82"/>
      <c r="E55" s="1"/>
      <c r="F55" s="74"/>
      <c r="G55" s="75"/>
      <c r="H55" s="76"/>
      <c r="I55" s="60"/>
      <c r="J55" s="77"/>
      <c r="K55" s="78"/>
    </row>
    <row r="56" spans="1:11" s="111" customFormat="1" ht="15" customHeight="1" x14ac:dyDescent="0.15">
      <c r="A56" s="43"/>
      <c r="B56" s="44"/>
      <c r="C56" s="63"/>
      <c r="D56" s="64"/>
      <c r="E56" s="65"/>
      <c r="F56" s="66" t="str">
        <f>IF(ISBLANK(E56)=0,F57,"")</f>
        <v/>
      </c>
      <c r="G56" s="67"/>
      <c r="H56" s="68"/>
      <c r="I56" s="69"/>
      <c r="J56" s="70"/>
      <c r="K56" s="71"/>
    </row>
    <row r="57" spans="1:11" s="111" customFormat="1" ht="15" customHeight="1" x14ac:dyDescent="0.15">
      <c r="A57" s="40"/>
      <c r="B57" s="54"/>
      <c r="C57" s="72"/>
      <c r="D57" s="73"/>
      <c r="E57" s="1"/>
      <c r="F57" s="74"/>
      <c r="G57" s="75"/>
      <c r="H57" s="76"/>
      <c r="I57" s="60"/>
      <c r="J57" s="77"/>
      <c r="K57" s="78"/>
    </row>
    <row r="58" spans="1:11" s="111" customFormat="1" ht="15" customHeight="1" x14ac:dyDescent="0.15">
      <c r="A58" s="43"/>
      <c r="B58" s="44"/>
      <c r="C58" s="63"/>
      <c r="D58" s="81"/>
      <c r="E58" s="65"/>
      <c r="F58" s="66" t="str">
        <f>IF(ISBLANK(E58)=0,F59,"")</f>
        <v/>
      </c>
      <c r="G58" s="67"/>
      <c r="H58" s="68"/>
      <c r="I58" s="69"/>
      <c r="J58" s="70"/>
      <c r="K58" s="71"/>
    </row>
    <row r="59" spans="1:11" s="111" customFormat="1" ht="15" customHeight="1" x14ac:dyDescent="0.15">
      <c r="A59" s="40"/>
      <c r="B59" s="54"/>
      <c r="C59" s="72"/>
      <c r="D59" s="82"/>
      <c r="E59" s="1"/>
      <c r="F59" s="74"/>
      <c r="G59" s="75"/>
      <c r="H59" s="76"/>
      <c r="I59" s="60"/>
      <c r="J59" s="77"/>
      <c r="K59" s="78"/>
    </row>
    <row r="60" spans="1:11" s="111" customFormat="1" ht="15" customHeight="1" x14ac:dyDescent="0.15">
      <c r="A60" s="43"/>
      <c r="B60" s="44"/>
      <c r="C60" s="83"/>
      <c r="D60" s="81"/>
      <c r="E60" s="65"/>
      <c r="F60" s="66" t="str">
        <f>IF(ISBLANK(E60)=0,F61,"")</f>
        <v/>
      </c>
      <c r="G60" s="67"/>
      <c r="H60" s="68"/>
      <c r="I60" s="69"/>
      <c r="J60" s="70"/>
      <c r="K60" s="71"/>
    </row>
    <row r="61" spans="1:11" s="111" customFormat="1" ht="15" customHeight="1" x14ac:dyDescent="0.15">
      <c r="A61" s="40"/>
      <c r="B61" s="54"/>
      <c r="C61" s="84"/>
      <c r="D61" s="82"/>
      <c r="E61" s="1"/>
      <c r="F61" s="74"/>
      <c r="G61" s="75"/>
      <c r="H61" s="76"/>
      <c r="I61" s="60"/>
      <c r="J61" s="77"/>
      <c r="K61" s="78"/>
    </row>
    <row r="62" spans="1:11" s="111" customFormat="1" ht="15" customHeight="1" x14ac:dyDescent="0.15">
      <c r="A62" s="43"/>
      <c r="B62" s="44"/>
      <c r="C62" s="63"/>
      <c r="D62" s="64"/>
      <c r="E62" s="65"/>
      <c r="F62" s="66" t="str">
        <f>IF(ISBLANK(E62)=0,F63,"")</f>
        <v/>
      </c>
      <c r="G62" s="67"/>
      <c r="H62" s="68"/>
      <c r="I62" s="69"/>
      <c r="J62" s="70"/>
      <c r="K62" s="71"/>
    </row>
    <row r="63" spans="1:11" s="111" customFormat="1" ht="15" customHeight="1" x14ac:dyDescent="0.15">
      <c r="A63" s="40"/>
      <c r="B63" s="54"/>
      <c r="C63" s="72"/>
      <c r="D63" s="73"/>
      <c r="E63" s="1"/>
      <c r="F63" s="74"/>
      <c r="G63" s="75"/>
      <c r="H63" s="76"/>
      <c r="I63" s="60"/>
      <c r="J63" s="77"/>
      <c r="K63" s="78"/>
    </row>
    <row r="64" spans="1:11" s="111" customFormat="1" ht="15" customHeight="1" x14ac:dyDescent="0.15">
      <c r="A64" s="43"/>
      <c r="B64" s="44"/>
      <c r="C64" s="63"/>
      <c r="D64" s="81"/>
      <c r="E64" s="65"/>
      <c r="F64" s="66" t="str">
        <f>IF(ISBLANK(E64)=0,F65,"")</f>
        <v/>
      </c>
      <c r="G64" s="67"/>
      <c r="H64" s="68"/>
      <c r="I64" s="69"/>
      <c r="J64" s="70"/>
      <c r="K64" s="71"/>
    </row>
    <row r="65" spans="1:11" ht="15" customHeight="1" x14ac:dyDescent="0.15">
      <c r="A65" s="40"/>
      <c r="B65" s="54"/>
      <c r="C65" s="72"/>
      <c r="D65" s="82"/>
      <c r="E65" s="1"/>
      <c r="F65" s="74"/>
      <c r="G65" s="75"/>
      <c r="H65" s="76"/>
      <c r="I65" s="60"/>
      <c r="J65" s="77"/>
      <c r="K65" s="78"/>
    </row>
    <row r="66" spans="1:11" ht="15" customHeight="1" x14ac:dyDescent="0.15">
      <c r="B66" s="85"/>
      <c r="C66" s="86"/>
      <c r="D66" s="87"/>
      <c r="E66" s="88"/>
      <c r="F66" s="89" t="str">
        <f t="shared" ref="F66" si="6">IF(ISBLANK(E66)=0,F67,"")</f>
        <v/>
      </c>
      <c r="G66" s="90"/>
      <c r="H66" s="91"/>
      <c r="I66" s="92"/>
      <c r="J66" s="93"/>
      <c r="K66" s="94"/>
    </row>
    <row r="67" spans="1:11" ht="15" customHeight="1" x14ac:dyDescent="0.15">
      <c r="A67" s="40"/>
      <c r="B67" s="54"/>
      <c r="C67" s="84"/>
      <c r="D67" s="82"/>
      <c r="E67" s="1"/>
      <c r="F67" s="74"/>
      <c r="G67" s="75"/>
      <c r="H67" s="76"/>
      <c r="I67" s="60"/>
      <c r="J67" s="77"/>
      <c r="K67" s="78"/>
    </row>
    <row r="68" spans="1:11" ht="15" customHeight="1" x14ac:dyDescent="0.15">
      <c r="B68" s="85"/>
      <c r="C68" s="86"/>
      <c r="D68" s="87"/>
      <c r="E68" s="88"/>
      <c r="F68" s="89" t="str">
        <f t="shared" ref="F68" si="7">IF(ISBLANK(E68)=0,F69,"")</f>
        <v/>
      </c>
      <c r="G68" s="90"/>
      <c r="H68" s="91"/>
      <c r="I68" s="92"/>
      <c r="J68" s="93"/>
      <c r="K68" s="94"/>
    </row>
    <row r="69" spans="1:11" ht="15" customHeight="1" x14ac:dyDescent="0.15">
      <c r="A69" s="40"/>
      <c r="B69" s="54"/>
      <c r="C69" s="84"/>
      <c r="D69" s="82"/>
      <c r="E69" s="1"/>
      <c r="F69" s="74"/>
      <c r="G69" s="75"/>
      <c r="H69" s="76"/>
      <c r="I69" s="60"/>
      <c r="J69" s="77"/>
      <c r="K69" s="78"/>
    </row>
    <row r="70" spans="1:11" ht="15" customHeight="1" x14ac:dyDescent="0.15">
      <c r="B70" s="85"/>
      <c r="C70" s="86"/>
      <c r="D70" s="87"/>
      <c r="E70" s="88"/>
      <c r="F70" s="89" t="str">
        <f t="shared" ref="F70" si="8">IF(ISBLANK(E70)=0,F71,"")</f>
        <v/>
      </c>
      <c r="G70" s="90"/>
      <c r="H70" s="91"/>
      <c r="I70" s="92"/>
      <c r="J70" s="93"/>
      <c r="K70" s="94"/>
    </row>
    <row r="71" spans="1:11" ht="15" customHeight="1" x14ac:dyDescent="0.15">
      <c r="A71" s="40"/>
      <c r="B71" s="54"/>
      <c r="C71" s="84"/>
      <c r="D71" s="82"/>
      <c r="E71" s="1"/>
      <c r="F71" s="74"/>
      <c r="G71" s="75"/>
      <c r="H71" s="76"/>
      <c r="I71" s="60"/>
      <c r="J71" s="77"/>
      <c r="K71" s="78"/>
    </row>
    <row r="72" spans="1:11" ht="15" customHeight="1" x14ac:dyDescent="0.15">
      <c r="B72" s="95"/>
      <c r="C72" s="95"/>
      <c r="D72" s="95"/>
      <c r="E72" s="119"/>
      <c r="F72" s="95"/>
      <c r="G72" s="49"/>
      <c r="H72" s="146"/>
      <c r="I72" s="99"/>
      <c r="J72" s="99"/>
      <c r="K72" s="165"/>
    </row>
    <row r="73" spans="1:11" ht="15" customHeight="1" x14ac:dyDescent="0.15">
      <c r="A73" s="40"/>
      <c r="B73" s="103"/>
      <c r="C73" s="103" t="s">
        <v>97</v>
      </c>
      <c r="D73" s="104"/>
      <c r="E73" s="166"/>
      <c r="F73" s="103"/>
      <c r="G73" s="59"/>
      <c r="H73" s="59"/>
      <c r="I73" s="58"/>
      <c r="J73" s="58"/>
      <c r="K73" s="79"/>
    </row>
  </sheetData>
  <dataConsolidate/>
  <phoneticPr fontId="19"/>
  <dataValidations count="2">
    <dataValidation type="list" allowBlank="1" showInputMessage="1" showErrorMessage="1" sqref="K39" xr:uid="{EEBD5C7E-793F-49D2-9D7F-3B28034AECA5}">
      <formula1>"新営,改修"</formula1>
    </dataValidation>
    <dataValidation type="list" allowBlank="1" showInputMessage="1" showErrorMessage="1" sqref="K10" xr:uid="{FB6506A1-59A8-4BA4-BE6B-B3A065D1CE6E}">
      <formula1>"積上げ"</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rowBreaks count="1" manualBreakCount="1">
    <brk id="37" min="1"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A5C4F-D42A-431D-A3B6-A02885410171}">
  <sheetPr syncVertical="1" syncRef="B1" transitionEvaluation="1" codeName="Sheet5">
    <tabColor theme="1" tint="0.34998626667073579"/>
  </sheetPr>
  <dimension ref="A1:K73"/>
  <sheetViews>
    <sheetView showGridLines="0" view="pageBreakPreview" topLeftCell="B1" zoomScale="80" zoomScaleNormal="75" zoomScaleSheetLayoutView="80" workbookViewId="0">
      <selection activeCell="B1" sqref="B1"/>
    </sheetView>
  </sheetViews>
  <sheetFormatPr defaultColWidth="13.375" defaultRowHeight="15" customHeight="1" x14ac:dyDescent="0.15"/>
  <cols>
    <col min="1" max="1" width="4.125" style="43" hidden="1" customWidth="1"/>
    <col min="2" max="2" width="4.125" style="43" customWidth="1"/>
    <col min="3" max="3" width="24.125" style="43" customWidth="1"/>
    <col min="4" max="4" width="45.625" style="43" customWidth="1"/>
    <col min="5" max="5" width="10.625" style="158" customWidth="1"/>
    <col min="6" max="6" width="5.125" style="43" customWidth="1"/>
    <col min="7" max="7" width="12.625" style="159" customWidth="1"/>
    <col min="8" max="8" width="14.125" style="43" customWidth="1"/>
    <col min="9" max="9" width="13.125" style="108" hidden="1" customWidth="1"/>
    <col min="10" max="10" width="14" style="108" hidden="1" customWidth="1"/>
    <col min="11" max="11" width="27.75" style="43" customWidth="1"/>
    <col min="12" max="16384" width="13.375" style="43"/>
  </cols>
  <sheetData>
    <row r="1" spans="1:11" ht="15" customHeight="1" x14ac:dyDescent="0.15">
      <c r="B1" s="114"/>
      <c r="C1" s="36" t="s">
        <v>53</v>
      </c>
      <c r="D1" s="36" t="s">
        <v>54</v>
      </c>
      <c r="E1" s="115" t="s">
        <v>55</v>
      </c>
      <c r="F1" s="36" t="s">
        <v>56</v>
      </c>
      <c r="G1" s="116" t="s">
        <v>57</v>
      </c>
      <c r="H1" s="36" t="s">
        <v>58</v>
      </c>
      <c r="I1" s="38"/>
      <c r="J1" s="38"/>
      <c r="K1" s="41" t="s">
        <v>59</v>
      </c>
    </row>
    <row r="2" spans="1:11" ht="15" customHeight="1" x14ac:dyDescent="0.15">
      <c r="B2" s="118"/>
      <c r="C2" s="42"/>
      <c r="D2" s="40"/>
      <c r="E2" s="119"/>
      <c r="F2" s="95"/>
      <c r="G2" s="120"/>
      <c r="H2" s="95"/>
      <c r="I2" s="48"/>
      <c r="J2" s="48"/>
      <c r="K2" s="121"/>
    </row>
    <row r="3" spans="1:11" ht="15" customHeight="1" x14ac:dyDescent="0.15">
      <c r="B3" s="104" t="s">
        <v>64</v>
      </c>
      <c r="C3" s="124" t="s">
        <v>65</v>
      </c>
      <c r="D3" s="125"/>
      <c r="E3" s="126"/>
      <c r="F3" s="103"/>
      <c r="G3" s="127"/>
      <c r="H3" s="103"/>
      <c r="I3" s="58"/>
      <c r="J3" s="58"/>
      <c r="K3" s="61"/>
    </row>
    <row r="4" spans="1:11" ht="15" customHeight="1" x14ac:dyDescent="0.15">
      <c r="B4" s="118"/>
      <c r="C4" s="95"/>
      <c r="D4" s="95"/>
      <c r="E4" s="119"/>
      <c r="F4" s="95"/>
      <c r="G4" s="120"/>
      <c r="H4" s="95"/>
      <c r="I4" s="99"/>
      <c r="J4" s="130"/>
      <c r="K4" s="131"/>
    </row>
    <row r="5" spans="1:11" ht="15" customHeight="1" x14ac:dyDescent="0.15">
      <c r="B5" s="103" t="s">
        <v>69</v>
      </c>
      <c r="C5" s="104" t="s">
        <v>70</v>
      </c>
      <c r="D5" s="103"/>
      <c r="E5" s="126"/>
      <c r="F5" s="103"/>
      <c r="G5" s="127"/>
      <c r="H5" s="103"/>
      <c r="I5" s="58"/>
      <c r="J5" s="58"/>
      <c r="K5" s="80"/>
    </row>
    <row r="6" spans="1:11" ht="15" customHeight="1" x14ac:dyDescent="0.15">
      <c r="B6" s="118"/>
      <c r="C6" s="140"/>
      <c r="D6" s="95"/>
      <c r="E6" s="119"/>
      <c r="F6" s="95"/>
      <c r="G6" s="120"/>
      <c r="H6" s="95"/>
      <c r="I6" s="99"/>
      <c r="J6" s="130"/>
      <c r="K6" s="131"/>
    </row>
    <row r="7" spans="1:11" ht="15" customHeight="1" x14ac:dyDescent="0.15">
      <c r="A7" s="40"/>
      <c r="B7" s="62"/>
      <c r="C7" s="141" t="str">
        <f>IF(工事価格書!K6="","","＜主たる工事＞")</f>
        <v/>
      </c>
      <c r="D7" s="103"/>
      <c r="E7" s="126"/>
      <c r="F7" s="103"/>
      <c r="G7" s="127"/>
      <c r="H7" s="103"/>
      <c r="I7" s="58"/>
      <c r="J7" s="58"/>
      <c r="K7" s="80"/>
    </row>
    <row r="8" spans="1:11" ht="15" customHeight="1" x14ac:dyDescent="0.15">
      <c r="B8" s="142"/>
      <c r="C8" s="140"/>
      <c r="D8" s="143" t="str">
        <f>工事価格書!C7&amp;"　"&amp;IF(工事価格書!D6="","",工事価格書!D6)</f>
        <v>建築工事　</v>
      </c>
      <c r="E8" s="144" t="str">
        <f>IF(工事価格書!E6="","",1)</f>
        <v/>
      </c>
      <c r="F8" s="145" t="str">
        <f>IF(E8="","","式")</f>
        <v/>
      </c>
      <c r="G8" s="146"/>
      <c r="H8" s="146"/>
      <c r="I8" s="99"/>
      <c r="J8" s="130"/>
      <c r="K8" s="147"/>
    </row>
    <row r="9" spans="1:11" ht="15" customHeight="1" x14ac:dyDescent="0.15">
      <c r="A9" s="40" t="str">
        <f>IF(C9="","","●")</f>
        <v>●</v>
      </c>
      <c r="B9" s="103">
        <f>IF(C9="","",COUNTIF($A$8:A9,"●"))</f>
        <v>1</v>
      </c>
      <c r="C9" s="141" t="s">
        <v>70</v>
      </c>
      <c r="D9" s="104"/>
      <c r="E9" s="148">
        <f>IF(C9="","",1)</f>
        <v>1</v>
      </c>
      <c r="F9" s="149" t="str">
        <f>IF(C9="","","式")</f>
        <v>式</v>
      </c>
      <c r="G9" s="59"/>
      <c r="H9" s="59"/>
      <c r="I9" s="58"/>
      <c r="J9" s="58"/>
      <c r="K9" s="150"/>
    </row>
    <row r="10" spans="1:11" ht="15" customHeight="1" x14ac:dyDescent="0.15">
      <c r="B10" s="142"/>
      <c r="C10" s="140"/>
      <c r="D10" s="143" t="str">
        <f>IF(C11="","",工事価格書!C7&amp;"　"&amp;IF(工事価格書!D6="","",工事価格書!D6))</f>
        <v/>
      </c>
      <c r="E10" s="144"/>
      <c r="F10" s="145" t="str">
        <f>IF(E10="","","式")</f>
        <v/>
      </c>
      <c r="G10" s="146"/>
      <c r="H10" s="146"/>
      <c r="I10" s="99"/>
      <c r="J10" s="130"/>
      <c r="K10" s="177"/>
    </row>
    <row r="11" spans="1:11" ht="15" customHeight="1" x14ac:dyDescent="0.15">
      <c r="A11" s="40" t="str">
        <f>IF(C11="","","●")</f>
        <v/>
      </c>
      <c r="B11" s="103" t="str">
        <f>IF(C11="","",COUNTIF($A$8:A11,"●"))</f>
        <v/>
      </c>
      <c r="C11" s="141" t="str">
        <f>IF(K10="","","現場管理費")</f>
        <v/>
      </c>
      <c r="D11" s="104"/>
      <c r="E11" s="148" t="str">
        <f>IF(C11="","",1)</f>
        <v/>
      </c>
      <c r="F11" s="149" t="str">
        <f>IF(C11="","","式")</f>
        <v/>
      </c>
      <c r="G11" s="59"/>
      <c r="H11" s="59"/>
      <c r="I11" s="58"/>
      <c r="J11" s="58"/>
      <c r="K11" s="178" t="str">
        <f>IF(K10="","","別紙内訳書")</f>
        <v/>
      </c>
    </row>
    <row r="12" spans="1:11" ht="15" customHeight="1" x14ac:dyDescent="0.15">
      <c r="B12" s="142"/>
      <c r="C12" s="140"/>
      <c r="D12" s="143"/>
      <c r="E12" s="151"/>
      <c r="F12" s="152"/>
      <c r="G12" s="146"/>
      <c r="H12" s="146"/>
      <c r="I12" s="99"/>
      <c r="J12" s="130"/>
      <c r="K12" s="153"/>
    </row>
    <row r="13" spans="1:11" ht="15" customHeight="1" x14ac:dyDescent="0.15">
      <c r="A13" s="40"/>
      <c r="B13" s="103"/>
      <c r="C13" s="141"/>
      <c r="D13" s="104"/>
      <c r="E13" s="154"/>
      <c r="F13" s="103"/>
      <c r="G13" s="59"/>
      <c r="H13" s="59"/>
      <c r="I13" s="58"/>
      <c r="J13" s="58"/>
      <c r="K13" s="155"/>
    </row>
    <row r="14" spans="1:11" ht="15" customHeight="1" x14ac:dyDescent="0.15">
      <c r="B14" s="142"/>
      <c r="C14" s="140"/>
      <c r="D14" s="95"/>
      <c r="E14" s="119"/>
      <c r="F14" s="95"/>
      <c r="G14" s="49"/>
      <c r="H14" s="49"/>
      <c r="I14" s="99"/>
      <c r="J14" s="130"/>
      <c r="K14" s="131"/>
    </row>
    <row r="15" spans="1:11" ht="15" customHeight="1" x14ac:dyDescent="0.15">
      <c r="A15" s="40"/>
      <c r="B15" s="103"/>
      <c r="C15" s="141"/>
      <c r="D15" s="103"/>
      <c r="E15" s="160"/>
      <c r="F15" s="103"/>
      <c r="G15" s="59"/>
      <c r="H15" s="59"/>
      <c r="I15" s="58"/>
      <c r="J15" s="58"/>
      <c r="K15" s="80"/>
    </row>
    <row r="16" spans="1:11" ht="15" customHeight="1" x14ac:dyDescent="0.15">
      <c r="B16" s="142"/>
      <c r="C16" s="140"/>
      <c r="D16" s="143"/>
      <c r="E16" s="144"/>
      <c r="F16" s="145"/>
      <c r="G16" s="146"/>
      <c r="H16" s="146"/>
      <c r="I16" s="156"/>
      <c r="J16" s="157"/>
      <c r="K16" s="147"/>
    </row>
    <row r="17" spans="1:11" ht="15" customHeight="1" x14ac:dyDescent="0.15">
      <c r="A17" s="40" t="str">
        <f t="shared" ref="A17" si="0">IF(C17="","","●")</f>
        <v/>
      </c>
      <c r="B17" s="103" t="str">
        <f>IF(C17="","",COUNTIF($A$8:A17,"●"))</f>
        <v/>
      </c>
      <c r="C17" s="141"/>
      <c r="D17" s="104"/>
      <c r="E17" s="148"/>
      <c r="F17" s="149"/>
      <c r="G17" s="59"/>
      <c r="H17" s="59"/>
      <c r="I17" s="58"/>
      <c r="J17" s="58"/>
      <c r="K17" s="150"/>
    </row>
    <row r="18" spans="1:11" ht="15" customHeight="1" x14ac:dyDescent="0.15">
      <c r="B18" s="142"/>
      <c r="C18" s="140"/>
      <c r="D18" s="143"/>
      <c r="E18" s="144"/>
      <c r="F18" s="145"/>
      <c r="G18" s="146"/>
      <c r="H18" s="146"/>
      <c r="I18" s="156"/>
      <c r="J18" s="157"/>
      <c r="K18" s="147"/>
    </row>
    <row r="19" spans="1:11" ht="15" customHeight="1" x14ac:dyDescent="0.15">
      <c r="A19" s="40" t="str">
        <f t="shared" ref="A19" si="1">IF(C19="","","●")</f>
        <v/>
      </c>
      <c r="B19" s="103" t="str">
        <f>IF(C19="","",COUNTIF($A$8:A19,"●"))</f>
        <v/>
      </c>
      <c r="C19" s="141"/>
      <c r="D19" s="104"/>
      <c r="E19" s="148"/>
      <c r="F19" s="149"/>
      <c r="G19" s="59"/>
      <c r="H19" s="59"/>
      <c r="I19" s="58"/>
      <c r="J19" s="58"/>
      <c r="K19" s="150"/>
    </row>
    <row r="20" spans="1:11" ht="15" customHeight="1" x14ac:dyDescent="0.15">
      <c r="B20" s="142"/>
      <c r="C20" s="140"/>
      <c r="D20" s="143"/>
      <c r="E20" s="151"/>
      <c r="F20" s="152"/>
      <c r="G20" s="146"/>
      <c r="H20" s="146"/>
      <c r="I20" s="99"/>
      <c r="J20" s="130"/>
      <c r="K20" s="153"/>
    </row>
    <row r="21" spans="1:11" ht="15" customHeight="1" x14ac:dyDescent="0.15">
      <c r="A21" s="40"/>
      <c r="B21" s="103"/>
      <c r="C21" s="141"/>
      <c r="D21" s="104"/>
      <c r="E21" s="154"/>
      <c r="F21" s="103"/>
      <c r="G21" s="59"/>
      <c r="H21" s="59"/>
      <c r="I21" s="58"/>
      <c r="J21" s="58"/>
      <c r="K21" s="155"/>
    </row>
    <row r="22" spans="1:11" ht="15" customHeight="1" x14ac:dyDescent="0.15">
      <c r="B22" s="142"/>
      <c r="C22" s="140"/>
      <c r="D22" s="143"/>
      <c r="E22" s="144"/>
      <c r="F22" s="145"/>
      <c r="G22" s="146"/>
      <c r="H22" s="146"/>
      <c r="I22" s="156"/>
      <c r="J22" s="157"/>
      <c r="K22" s="147"/>
    </row>
    <row r="23" spans="1:11" ht="15" customHeight="1" x14ac:dyDescent="0.15">
      <c r="A23" s="40" t="str">
        <f t="shared" ref="A23" si="2">IF(C23="","","●")</f>
        <v/>
      </c>
      <c r="B23" s="103" t="str">
        <f>IF(C23="","",COUNTIF($A$8:A23,"●"))</f>
        <v/>
      </c>
      <c r="C23" s="141"/>
      <c r="D23" s="104"/>
      <c r="E23" s="148"/>
      <c r="F23" s="149"/>
      <c r="G23" s="59"/>
      <c r="H23" s="59"/>
      <c r="I23" s="58"/>
      <c r="J23" s="58"/>
      <c r="K23" s="178"/>
    </row>
    <row r="24" spans="1:11" ht="15" customHeight="1" x14ac:dyDescent="0.15">
      <c r="B24" s="142"/>
      <c r="C24" s="140"/>
      <c r="D24" s="143"/>
      <c r="E24" s="144"/>
      <c r="F24" s="145"/>
      <c r="G24" s="146"/>
      <c r="H24" s="146"/>
      <c r="I24" s="156"/>
      <c r="J24" s="157"/>
      <c r="K24" s="147"/>
    </row>
    <row r="25" spans="1:11" ht="15" customHeight="1" x14ac:dyDescent="0.15">
      <c r="A25" s="40" t="str">
        <f t="shared" ref="A25" si="3">IF(C25="","","●")</f>
        <v/>
      </c>
      <c r="B25" s="103" t="str">
        <f>IF(C25="","",COUNTIF($A$8:A25,"●"))</f>
        <v/>
      </c>
      <c r="C25" s="141"/>
      <c r="D25" s="104"/>
      <c r="E25" s="148"/>
      <c r="F25" s="149"/>
      <c r="G25" s="59"/>
      <c r="H25" s="59"/>
      <c r="I25" s="58"/>
      <c r="J25" s="58"/>
      <c r="K25" s="150"/>
    </row>
    <row r="26" spans="1:11" ht="15" customHeight="1" x14ac:dyDescent="0.15">
      <c r="B26" s="142"/>
      <c r="C26" s="140"/>
      <c r="D26" s="143"/>
      <c r="E26" s="151"/>
      <c r="F26" s="152"/>
      <c r="G26" s="146"/>
      <c r="H26" s="146"/>
      <c r="I26" s="99"/>
      <c r="J26" s="130"/>
      <c r="K26" s="153"/>
    </row>
    <row r="27" spans="1:11" ht="15" customHeight="1" x14ac:dyDescent="0.15">
      <c r="A27" s="40"/>
      <c r="B27" s="103"/>
      <c r="C27" s="141"/>
      <c r="D27" s="104"/>
      <c r="E27" s="154"/>
      <c r="F27" s="103"/>
      <c r="G27" s="59"/>
      <c r="H27" s="59"/>
      <c r="I27" s="58"/>
      <c r="J27" s="58"/>
      <c r="K27" s="155"/>
    </row>
    <row r="28" spans="1:11" ht="15" customHeight="1" x14ac:dyDescent="0.15">
      <c r="B28" s="142"/>
      <c r="C28" s="140"/>
      <c r="D28" s="143"/>
      <c r="E28" s="144"/>
      <c r="F28" s="145"/>
      <c r="G28" s="146"/>
      <c r="H28" s="146"/>
      <c r="I28" s="156"/>
      <c r="J28" s="157"/>
      <c r="K28" s="147"/>
    </row>
    <row r="29" spans="1:11" ht="15" customHeight="1" x14ac:dyDescent="0.15">
      <c r="A29" s="40" t="str">
        <f t="shared" ref="A29" si="4">IF(C29="","","●")</f>
        <v/>
      </c>
      <c r="B29" s="103" t="str">
        <f>IF(C29="","",COUNTIF($A$8:A29,"●"))</f>
        <v/>
      </c>
      <c r="C29" s="141"/>
      <c r="D29" s="104"/>
      <c r="E29" s="148"/>
      <c r="F29" s="149"/>
      <c r="G29" s="59"/>
      <c r="H29" s="59"/>
      <c r="I29" s="58"/>
      <c r="J29" s="58"/>
      <c r="K29" s="150"/>
    </row>
    <row r="30" spans="1:11" ht="15" customHeight="1" x14ac:dyDescent="0.15">
      <c r="B30" s="142"/>
      <c r="C30" s="140"/>
      <c r="D30" s="143"/>
      <c r="E30" s="144"/>
      <c r="F30" s="145"/>
      <c r="G30" s="146"/>
      <c r="H30" s="146"/>
      <c r="I30" s="156"/>
      <c r="J30" s="157"/>
      <c r="K30" s="147"/>
    </row>
    <row r="31" spans="1:11" ht="15" customHeight="1" x14ac:dyDescent="0.15">
      <c r="A31" s="40" t="str">
        <f t="shared" ref="A31" si="5">IF(C31="","","●")</f>
        <v/>
      </c>
      <c r="B31" s="103" t="str">
        <f>IF(C31="","",COUNTIF($A$8:A31,"●"))</f>
        <v/>
      </c>
      <c r="C31" s="141"/>
      <c r="D31" s="104"/>
      <c r="E31" s="148"/>
      <c r="F31" s="149"/>
      <c r="G31" s="59"/>
      <c r="H31" s="59"/>
      <c r="I31" s="58"/>
      <c r="J31" s="58"/>
      <c r="K31" s="150"/>
    </row>
    <row r="32" spans="1:11" ht="15" customHeight="1" x14ac:dyDescent="0.15">
      <c r="B32" s="95"/>
      <c r="C32" s="140"/>
      <c r="D32" s="95"/>
      <c r="E32" s="119"/>
      <c r="F32" s="95"/>
      <c r="G32" s="49"/>
      <c r="H32" s="49"/>
      <c r="I32" s="99"/>
      <c r="J32" s="130"/>
      <c r="K32" s="131"/>
    </row>
    <row r="33" spans="1:11" ht="15" customHeight="1" x14ac:dyDescent="0.15">
      <c r="A33" s="40"/>
      <c r="B33" s="103"/>
      <c r="C33" s="141"/>
      <c r="D33" s="103"/>
      <c r="E33" s="160"/>
      <c r="F33" s="103"/>
      <c r="G33" s="59"/>
      <c r="H33" s="59"/>
      <c r="I33" s="58"/>
      <c r="J33" s="58"/>
      <c r="K33" s="80"/>
    </row>
    <row r="34" spans="1:11" ht="15" customHeight="1" x14ac:dyDescent="0.15">
      <c r="B34" s="118"/>
      <c r="C34" s="140"/>
      <c r="D34" s="143"/>
      <c r="E34" s="162"/>
      <c r="F34" s="95"/>
      <c r="G34" s="49"/>
      <c r="H34" s="49"/>
      <c r="I34" s="99"/>
      <c r="J34" s="130"/>
      <c r="K34" s="153"/>
    </row>
    <row r="35" spans="1:11" ht="15" customHeight="1" x14ac:dyDescent="0.15">
      <c r="A35" s="40"/>
      <c r="B35" s="103"/>
      <c r="C35" s="141"/>
      <c r="D35" s="104"/>
      <c r="E35" s="163"/>
      <c r="F35" s="103"/>
      <c r="G35" s="59"/>
      <c r="H35" s="59"/>
      <c r="I35" s="58"/>
      <c r="J35" s="58"/>
      <c r="K35" s="164"/>
    </row>
    <row r="36" spans="1:11" ht="15" customHeight="1" x14ac:dyDescent="0.15">
      <c r="B36" s="95"/>
      <c r="C36" s="95"/>
      <c r="D36" s="95"/>
      <c r="E36" s="119"/>
      <c r="F36" s="95"/>
      <c r="G36" s="49"/>
      <c r="H36" s="146"/>
      <c r="I36" s="99"/>
      <c r="J36" s="99"/>
      <c r="K36" s="165"/>
    </row>
    <row r="37" spans="1:11" ht="15" customHeight="1" x14ac:dyDescent="0.15">
      <c r="A37" s="40"/>
      <c r="B37" s="103"/>
      <c r="C37" s="103" t="s">
        <v>81</v>
      </c>
      <c r="D37" s="104"/>
      <c r="E37" s="166"/>
      <c r="F37" s="103"/>
      <c r="G37" s="59"/>
      <c r="H37" s="59"/>
      <c r="I37" s="58"/>
      <c r="J37" s="58"/>
      <c r="K37" s="79"/>
    </row>
    <row r="38" spans="1:11" ht="15" hidden="1" customHeight="1" x14ac:dyDescent="0.15">
      <c r="B38" s="95"/>
      <c r="C38" s="95"/>
      <c r="D38" s="143"/>
      <c r="E38" s="151"/>
      <c r="F38" s="152"/>
      <c r="G38" s="146"/>
      <c r="H38" s="146"/>
      <c r="I38" s="99"/>
      <c r="J38" s="130"/>
      <c r="K38" s="179" t="str">
        <f>D8&amp;"にかかる主な工事"</f>
        <v>建築工事　にかかる主な工事</v>
      </c>
    </row>
    <row r="39" spans="1:11" ht="15" hidden="1" customHeight="1" x14ac:dyDescent="0.15">
      <c r="A39" s="40"/>
      <c r="B39" s="54" t="str">
        <f>B11</f>
        <v/>
      </c>
      <c r="C39" s="104" t="s">
        <v>98</v>
      </c>
      <c r="D39" s="104"/>
      <c r="E39" s="154"/>
      <c r="F39" s="103"/>
      <c r="G39" s="59"/>
      <c r="H39" s="180"/>
      <c r="I39" s="58"/>
      <c r="J39" s="58"/>
      <c r="K39" s="181" t="s">
        <v>99</v>
      </c>
    </row>
    <row r="40" spans="1:11" ht="15" hidden="1" customHeight="1" x14ac:dyDescent="0.15">
      <c r="B40" s="44"/>
      <c r="C40" s="63"/>
      <c r="D40" s="64"/>
      <c r="E40" s="65"/>
      <c r="F40" s="66" t="str">
        <f>IF(ISBLANK(E40)=0,F41,"")</f>
        <v/>
      </c>
      <c r="G40" s="67"/>
      <c r="H40" s="68"/>
      <c r="I40" s="69"/>
      <c r="J40" s="70"/>
      <c r="K40" s="71"/>
    </row>
    <row r="41" spans="1:11" ht="15" hidden="1" customHeight="1" x14ac:dyDescent="0.15">
      <c r="A41" s="40"/>
      <c r="B41" s="54"/>
      <c r="C41" s="72"/>
      <c r="D41" s="73"/>
      <c r="E41" s="1"/>
      <c r="F41" s="74"/>
      <c r="G41" s="75"/>
      <c r="H41" s="76"/>
      <c r="I41" s="60"/>
      <c r="J41" s="77"/>
      <c r="K41" s="78"/>
    </row>
    <row r="42" spans="1:11" ht="15" hidden="1" customHeight="1" x14ac:dyDescent="0.15">
      <c r="B42" s="44"/>
      <c r="C42" s="63"/>
      <c r="D42" s="64"/>
      <c r="E42" s="65"/>
      <c r="F42" s="66" t="s">
        <v>147</v>
      </c>
      <c r="G42" s="67"/>
      <c r="H42" s="68"/>
      <c r="I42" s="69"/>
      <c r="J42" s="70"/>
      <c r="K42" s="71" t="str">
        <f>IF(C43="","","支給材評価額×２％")</f>
        <v/>
      </c>
    </row>
    <row r="43" spans="1:11" ht="15" hidden="1" customHeight="1" x14ac:dyDescent="0.15">
      <c r="A43" s="40"/>
      <c r="B43" s="54"/>
      <c r="C43" s="72" t="s">
        <v>147</v>
      </c>
      <c r="D43" s="73"/>
      <c r="E43" s="1" t="s">
        <v>147</v>
      </c>
      <c r="F43" s="74" t="s">
        <v>147</v>
      </c>
      <c r="G43" s="75"/>
      <c r="H43" s="76"/>
      <c r="I43" s="60"/>
      <c r="J43" s="77"/>
      <c r="K43" s="78"/>
    </row>
    <row r="44" spans="1:11" ht="15" hidden="1" customHeight="1" x14ac:dyDescent="0.15">
      <c r="B44" s="44"/>
      <c r="C44" s="63"/>
      <c r="D44" s="182" t="s">
        <v>147</v>
      </c>
      <c r="E44" s="65" t="s">
        <v>147</v>
      </c>
      <c r="F44" s="66" t="s">
        <v>147</v>
      </c>
      <c r="G44" s="67"/>
      <c r="H44" s="68"/>
      <c r="I44" s="69"/>
      <c r="J44" s="70"/>
      <c r="K44" s="71"/>
    </row>
    <row r="45" spans="1:11" ht="15" hidden="1" customHeight="1" x14ac:dyDescent="0.15">
      <c r="A45" s="40"/>
      <c r="B45" s="54"/>
      <c r="C45" s="183" t="s">
        <v>147</v>
      </c>
      <c r="D45" s="82"/>
      <c r="E45" s="1"/>
      <c r="F45" s="74"/>
      <c r="G45" s="75"/>
      <c r="H45" s="76"/>
      <c r="I45" s="60"/>
      <c r="J45" s="77"/>
      <c r="K45" s="78"/>
    </row>
    <row r="46" spans="1:11" ht="15" hidden="1" customHeight="1" x14ac:dyDescent="0.15">
      <c r="B46" s="44"/>
      <c r="C46" s="63"/>
      <c r="D46" s="81"/>
      <c r="E46" s="65"/>
      <c r="F46" s="66" t="str">
        <f>IF(ISBLANK(E46)=0,F47,"")</f>
        <v/>
      </c>
      <c r="G46" s="67"/>
      <c r="H46" s="68"/>
      <c r="I46" s="69"/>
      <c r="J46" s="70"/>
      <c r="K46" s="71"/>
    </row>
    <row r="47" spans="1:11" ht="15" hidden="1" customHeight="1" x14ac:dyDescent="0.15">
      <c r="A47" s="40"/>
      <c r="B47" s="54"/>
      <c r="C47" s="72"/>
      <c r="D47" s="82"/>
      <c r="E47" s="1"/>
      <c r="F47" s="74"/>
      <c r="G47" s="75"/>
      <c r="H47" s="76"/>
      <c r="I47" s="60"/>
      <c r="J47" s="77"/>
      <c r="K47" s="78"/>
    </row>
    <row r="48" spans="1:11" ht="15" hidden="1" customHeight="1" x14ac:dyDescent="0.15">
      <c r="B48" s="44"/>
      <c r="C48" s="63"/>
      <c r="D48" s="81"/>
      <c r="E48" s="65"/>
      <c r="F48" s="66" t="str">
        <f>IF(ISBLANK(E48)=0,F49,"")</f>
        <v/>
      </c>
      <c r="G48" s="67"/>
      <c r="H48" s="68"/>
      <c r="I48" s="69"/>
      <c r="J48" s="70"/>
      <c r="K48" s="71"/>
    </row>
    <row r="49" spans="1:11" s="111" customFormat="1" ht="15" hidden="1" customHeight="1" x14ac:dyDescent="0.15">
      <c r="A49" s="40"/>
      <c r="B49" s="54"/>
      <c r="C49" s="72"/>
      <c r="D49" s="82"/>
      <c r="E49" s="1"/>
      <c r="F49" s="74"/>
      <c r="G49" s="75"/>
      <c r="H49" s="76"/>
      <c r="I49" s="60"/>
      <c r="J49" s="77"/>
      <c r="K49" s="78"/>
    </row>
    <row r="50" spans="1:11" s="111" customFormat="1" ht="15" hidden="1" customHeight="1" x14ac:dyDescent="0.15">
      <c r="A50" s="43"/>
      <c r="B50" s="44"/>
      <c r="C50" s="63"/>
      <c r="D50" s="64"/>
      <c r="E50" s="65"/>
      <c r="F50" s="66" t="str">
        <f>IF(ISBLANK(E50)=0,F51,"")</f>
        <v/>
      </c>
      <c r="G50" s="67"/>
      <c r="H50" s="68"/>
      <c r="I50" s="69"/>
      <c r="J50" s="70"/>
      <c r="K50" s="71"/>
    </row>
    <row r="51" spans="1:11" s="111" customFormat="1" ht="15" hidden="1" customHeight="1" x14ac:dyDescent="0.15">
      <c r="A51" s="40"/>
      <c r="B51" s="54"/>
      <c r="C51" s="72"/>
      <c r="D51" s="73"/>
      <c r="E51" s="1"/>
      <c r="F51" s="74"/>
      <c r="G51" s="75"/>
      <c r="H51" s="76"/>
      <c r="I51" s="60"/>
      <c r="J51" s="77"/>
      <c r="K51" s="78"/>
    </row>
    <row r="52" spans="1:11" s="111" customFormat="1" ht="15" hidden="1" customHeight="1" x14ac:dyDescent="0.15">
      <c r="A52" s="43"/>
      <c r="B52" s="44"/>
      <c r="C52" s="63"/>
      <c r="D52" s="81"/>
      <c r="E52" s="65"/>
      <c r="F52" s="66" t="str">
        <f>IF(ISBLANK(E52)=0,F53,"")</f>
        <v/>
      </c>
      <c r="G52" s="67"/>
      <c r="H52" s="68"/>
      <c r="I52" s="69"/>
      <c r="J52" s="70"/>
      <c r="K52" s="71"/>
    </row>
    <row r="53" spans="1:11" s="111" customFormat="1" ht="15" hidden="1" customHeight="1" x14ac:dyDescent="0.15">
      <c r="A53" s="40"/>
      <c r="B53" s="54"/>
      <c r="C53" s="72"/>
      <c r="D53" s="82"/>
      <c r="E53" s="1"/>
      <c r="F53" s="74"/>
      <c r="G53" s="75"/>
      <c r="H53" s="76"/>
      <c r="I53" s="60"/>
      <c r="J53" s="77"/>
      <c r="K53" s="78"/>
    </row>
    <row r="54" spans="1:11" s="111" customFormat="1" ht="15" hidden="1" customHeight="1" x14ac:dyDescent="0.15">
      <c r="A54" s="43"/>
      <c r="B54" s="44"/>
      <c r="C54" s="83"/>
      <c r="D54" s="81"/>
      <c r="E54" s="65"/>
      <c r="F54" s="66" t="str">
        <f>IF(ISBLANK(E54)=0,F55,"")</f>
        <v/>
      </c>
      <c r="G54" s="67"/>
      <c r="H54" s="68"/>
      <c r="I54" s="69"/>
      <c r="J54" s="70"/>
      <c r="K54" s="71"/>
    </row>
    <row r="55" spans="1:11" s="111" customFormat="1" ht="15" hidden="1" customHeight="1" x14ac:dyDescent="0.15">
      <c r="A55" s="40"/>
      <c r="B55" s="54"/>
      <c r="C55" s="84"/>
      <c r="D55" s="82"/>
      <c r="E55" s="1"/>
      <c r="F55" s="74"/>
      <c r="G55" s="75"/>
      <c r="H55" s="76"/>
      <c r="I55" s="60"/>
      <c r="J55" s="77"/>
      <c r="K55" s="78"/>
    </row>
    <row r="56" spans="1:11" s="111" customFormat="1" ht="15" hidden="1" customHeight="1" x14ac:dyDescent="0.15">
      <c r="A56" s="43"/>
      <c r="B56" s="44"/>
      <c r="C56" s="63"/>
      <c r="D56" s="64"/>
      <c r="E56" s="65"/>
      <c r="F56" s="66" t="str">
        <f>IF(ISBLANK(E56)=0,F57,"")</f>
        <v/>
      </c>
      <c r="G56" s="67"/>
      <c r="H56" s="68"/>
      <c r="I56" s="69"/>
      <c r="J56" s="70"/>
      <c r="K56" s="71"/>
    </row>
    <row r="57" spans="1:11" s="111" customFormat="1" ht="15" hidden="1" customHeight="1" x14ac:dyDescent="0.15">
      <c r="A57" s="40"/>
      <c r="B57" s="54"/>
      <c r="C57" s="72"/>
      <c r="D57" s="73"/>
      <c r="E57" s="1"/>
      <c r="F57" s="74"/>
      <c r="G57" s="75"/>
      <c r="H57" s="76"/>
      <c r="I57" s="60"/>
      <c r="J57" s="77"/>
      <c r="K57" s="78"/>
    </row>
    <row r="58" spans="1:11" s="111" customFormat="1" ht="15" hidden="1" customHeight="1" x14ac:dyDescent="0.15">
      <c r="A58" s="43"/>
      <c r="B58" s="44"/>
      <c r="C58" s="63"/>
      <c r="D58" s="81"/>
      <c r="E58" s="65"/>
      <c r="F58" s="66" t="str">
        <f>IF(ISBLANK(E58)=0,F59,"")</f>
        <v/>
      </c>
      <c r="G58" s="67"/>
      <c r="H58" s="68"/>
      <c r="I58" s="69"/>
      <c r="J58" s="70"/>
      <c r="K58" s="71"/>
    </row>
    <row r="59" spans="1:11" s="111" customFormat="1" ht="15" hidden="1" customHeight="1" x14ac:dyDescent="0.15">
      <c r="A59" s="40"/>
      <c r="B59" s="54"/>
      <c r="C59" s="72"/>
      <c r="D59" s="82"/>
      <c r="E59" s="1"/>
      <c r="F59" s="74"/>
      <c r="G59" s="75"/>
      <c r="H59" s="76"/>
      <c r="I59" s="60"/>
      <c r="J59" s="77"/>
      <c r="K59" s="78"/>
    </row>
    <row r="60" spans="1:11" s="111" customFormat="1" ht="15" hidden="1" customHeight="1" x14ac:dyDescent="0.15">
      <c r="A60" s="43"/>
      <c r="B60" s="44"/>
      <c r="C60" s="83"/>
      <c r="D60" s="81"/>
      <c r="E60" s="65"/>
      <c r="F60" s="66" t="str">
        <f>IF(ISBLANK(E60)=0,F61,"")</f>
        <v/>
      </c>
      <c r="G60" s="67"/>
      <c r="H60" s="68"/>
      <c r="I60" s="69"/>
      <c r="J60" s="70"/>
      <c r="K60" s="71"/>
    </row>
    <row r="61" spans="1:11" s="111" customFormat="1" ht="15" hidden="1" customHeight="1" x14ac:dyDescent="0.15">
      <c r="A61" s="40"/>
      <c r="B61" s="54"/>
      <c r="C61" s="84"/>
      <c r="D61" s="82"/>
      <c r="E61" s="1"/>
      <c r="F61" s="74"/>
      <c r="G61" s="75"/>
      <c r="H61" s="76"/>
      <c r="I61" s="60"/>
      <c r="J61" s="77"/>
      <c r="K61" s="78"/>
    </row>
    <row r="62" spans="1:11" s="111" customFormat="1" ht="15" hidden="1" customHeight="1" x14ac:dyDescent="0.15">
      <c r="A62" s="43"/>
      <c r="B62" s="44"/>
      <c r="C62" s="63"/>
      <c r="D62" s="64"/>
      <c r="E62" s="65"/>
      <c r="F62" s="66" t="str">
        <f>IF(ISBLANK(E62)=0,F63,"")</f>
        <v/>
      </c>
      <c r="G62" s="67"/>
      <c r="H62" s="68"/>
      <c r="I62" s="69"/>
      <c r="J62" s="70"/>
      <c r="K62" s="71"/>
    </row>
    <row r="63" spans="1:11" s="111" customFormat="1" ht="15" hidden="1" customHeight="1" x14ac:dyDescent="0.15">
      <c r="A63" s="40"/>
      <c r="B63" s="54"/>
      <c r="C63" s="72"/>
      <c r="D63" s="73"/>
      <c r="E63" s="1"/>
      <c r="F63" s="74"/>
      <c r="G63" s="75"/>
      <c r="H63" s="76"/>
      <c r="I63" s="60"/>
      <c r="J63" s="77"/>
      <c r="K63" s="78"/>
    </row>
    <row r="64" spans="1:11" s="111" customFormat="1" ht="15" hidden="1" customHeight="1" x14ac:dyDescent="0.15">
      <c r="A64" s="43"/>
      <c r="B64" s="44"/>
      <c r="C64" s="63"/>
      <c r="D64" s="81"/>
      <c r="E64" s="65"/>
      <c r="F64" s="66" t="str">
        <f>IF(ISBLANK(E64)=0,F65,"")</f>
        <v/>
      </c>
      <c r="G64" s="67"/>
      <c r="H64" s="68"/>
      <c r="I64" s="69"/>
      <c r="J64" s="70"/>
      <c r="K64" s="71"/>
    </row>
    <row r="65" spans="1:11" ht="15" hidden="1" customHeight="1" x14ac:dyDescent="0.15">
      <c r="A65" s="40"/>
      <c r="B65" s="54"/>
      <c r="C65" s="72"/>
      <c r="D65" s="82"/>
      <c r="E65" s="1"/>
      <c r="F65" s="74"/>
      <c r="G65" s="75"/>
      <c r="H65" s="76"/>
      <c r="I65" s="60"/>
      <c r="J65" s="77"/>
      <c r="K65" s="78"/>
    </row>
    <row r="66" spans="1:11" ht="15" hidden="1" customHeight="1" x14ac:dyDescent="0.15">
      <c r="B66" s="85"/>
      <c r="C66" s="86"/>
      <c r="D66" s="87"/>
      <c r="E66" s="88"/>
      <c r="F66" s="89" t="str">
        <f t="shared" ref="F66" si="6">IF(ISBLANK(E66)=0,F67,"")</f>
        <v/>
      </c>
      <c r="G66" s="90"/>
      <c r="H66" s="91"/>
      <c r="I66" s="92"/>
      <c r="J66" s="93"/>
      <c r="K66" s="94"/>
    </row>
    <row r="67" spans="1:11" ht="15" hidden="1" customHeight="1" x14ac:dyDescent="0.15">
      <c r="A67" s="40"/>
      <c r="B67" s="54"/>
      <c r="C67" s="84"/>
      <c r="D67" s="82"/>
      <c r="E67" s="1"/>
      <c r="F67" s="74"/>
      <c r="G67" s="75"/>
      <c r="H67" s="76"/>
      <c r="I67" s="60"/>
      <c r="J67" s="77"/>
      <c r="K67" s="78"/>
    </row>
    <row r="68" spans="1:11" ht="15" hidden="1" customHeight="1" x14ac:dyDescent="0.15">
      <c r="B68" s="85"/>
      <c r="C68" s="86"/>
      <c r="D68" s="87"/>
      <c r="E68" s="88"/>
      <c r="F68" s="89" t="str">
        <f t="shared" ref="F68" si="7">IF(ISBLANK(E68)=0,F69,"")</f>
        <v/>
      </c>
      <c r="G68" s="90"/>
      <c r="H68" s="91"/>
      <c r="I68" s="92"/>
      <c r="J68" s="93"/>
      <c r="K68" s="94"/>
    </row>
    <row r="69" spans="1:11" ht="15" hidden="1" customHeight="1" x14ac:dyDescent="0.15">
      <c r="A69" s="40"/>
      <c r="B69" s="54"/>
      <c r="C69" s="84"/>
      <c r="D69" s="82"/>
      <c r="E69" s="1"/>
      <c r="F69" s="74"/>
      <c r="G69" s="75"/>
      <c r="H69" s="76"/>
      <c r="I69" s="60"/>
      <c r="J69" s="77"/>
      <c r="K69" s="78"/>
    </row>
    <row r="70" spans="1:11" ht="15" hidden="1" customHeight="1" x14ac:dyDescent="0.15">
      <c r="B70" s="85"/>
      <c r="C70" s="86"/>
      <c r="D70" s="87"/>
      <c r="E70" s="88"/>
      <c r="F70" s="89" t="str">
        <f t="shared" ref="F70" si="8">IF(ISBLANK(E70)=0,F71,"")</f>
        <v/>
      </c>
      <c r="G70" s="90"/>
      <c r="H70" s="91"/>
      <c r="I70" s="92"/>
      <c r="J70" s="93"/>
      <c r="K70" s="94"/>
    </row>
    <row r="71" spans="1:11" ht="15" hidden="1" customHeight="1" x14ac:dyDescent="0.15">
      <c r="A71" s="40"/>
      <c r="B71" s="54"/>
      <c r="C71" s="84"/>
      <c r="D71" s="82"/>
      <c r="E71" s="1"/>
      <c r="F71" s="74"/>
      <c r="G71" s="75"/>
      <c r="H71" s="76"/>
      <c r="I71" s="60"/>
      <c r="J71" s="77"/>
      <c r="K71" s="78"/>
    </row>
    <row r="72" spans="1:11" ht="15" hidden="1" customHeight="1" x14ac:dyDescent="0.15">
      <c r="B72" s="95"/>
      <c r="C72" s="95"/>
      <c r="D72" s="95"/>
      <c r="E72" s="119"/>
      <c r="F72" s="95"/>
      <c r="G72" s="49"/>
      <c r="H72" s="146"/>
      <c r="I72" s="99"/>
      <c r="J72" s="99"/>
      <c r="K72" s="165"/>
    </row>
    <row r="73" spans="1:11" ht="15" hidden="1" customHeight="1" x14ac:dyDescent="0.15">
      <c r="A73" s="40"/>
      <c r="B73" s="103"/>
      <c r="C73" s="103" t="s">
        <v>97</v>
      </c>
      <c r="D73" s="104"/>
      <c r="E73" s="166"/>
      <c r="F73" s="103"/>
      <c r="G73" s="59"/>
      <c r="H73" s="59"/>
      <c r="I73" s="58"/>
      <c r="J73" s="58"/>
      <c r="K73" s="79"/>
    </row>
  </sheetData>
  <dataConsolidate/>
  <phoneticPr fontId="19"/>
  <dataValidations count="2">
    <dataValidation type="list" allowBlank="1" showInputMessage="1" showErrorMessage="1" sqref="K10" xr:uid="{5F56CC4E-608C-4C09-8D30-31904343898C}">
      <formula1>"積上げ"</formula1>
    </dataValidation>
    <dataValidation type="list" allowBlank="1" showInputMessage="1" showErrorMessage="1" sqref="K39" xr:uid="{E4A5192F-2376-41DD-A57B-A7DE6988FAD2}">
      <formula1>"新営,改修"</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09C46-AB22-4859-A711-2A6C83A731FA}">
  <sheetPr syncVertical="1" syncRef="B4" transitionEvaluation="1" codeName="Sheet6">
    <tabColor theme="1" tint="0.249977111117893"/>
  </sheetPr>
  <dimension ref="A1:T55"/>
  <sheetViews>
    <sheetView showGridLines="0" view="pageBreakPreview" topLeftCell="B1" zoomScale="80" zoomScaleNormal="75" zoomScaleSheetLayoutView="80" workbookViewId="0">
      <pane ySplit="3" topLeftCell="A4" activePane="bottomLeft" state="frozen"/>
      <selection sqref="A1:XFD1048576"/>
      <selection pane="bottomLeft" activeCell="B1" sqref="B1"/>
    </sheetView>
  </sheetViews>
  <sheetFormatPr defaultColWidth="13.375" defaultRowHeight="15" customHeight="1" x14ac:dyDescent="0.15"/>
  <cols>
    <col min="1" max="1" width="4.125" style="43" hidden="1" customWidth="1"/>
    <col min="2" max="2" width="4.125" style="43" customWidth="1"/>
    <col min="3" max="3" width="24.125" style="43" customWidth="1"/>
    <col min="4" max="4" width="45.625" style="43" customWidth="1"/>
    <col min="5" max="5" width="10.625" style="158" customWidth="1"/>
    <col min="6" max="6" width="5.125" style="43" customWidth="1"/>
    <col min="7" max="7" width="12.625" style="159" customWidth="1"/>
    <col min="8" max="8" width="14.125" style="43" customWidth="1"/>
    <col min="9" max="9" width="13.125" style="108" hidden="1" customWidth="1"/>
    <col min="10" max="10" width="14" style="108" hidden="1" customWidth="1"/>
    <col min="11" max="11" width="27.75" style="43" customWidth="1"/>
    <col min="12" max="14" width="12.625" style="43" customWidth="1"/>
    <col min="15" max="15" width="2.75" style="43" customWidth="1"/>
    <col min="16" max="16" width="12.625" style="43" customWidth="1"/>
    <col min="17" max="17" width="2.75" style="43" customWidth="1"/>
    <col min="18" max="18" width="18.625" style="43" customWidth="1"/>
    <col min="19" max="20" width="4.125" style="111" customWidth="1"/>
    <col min="21" max="16384" width="13.375" style="43"/>
  </cols>
  <sheetData>
    <row r="1" spans="1:20" ht="15" customHeight="1" x14ac:dyDescent="0.15">
      <c r="B1" s="114"/>
      <c r="C1" s="36" t="s">
        <v>53</v>
      </c>
      <c r="D1" s="36" t="s">
        <v>54</v>
      </c>
      <c r="E1" s="115" t="s">
        <v>55</v>
      </c>
      <c r="F1" s="36" t="s">
        <v>56</v>
      </c>
      <c r="G1" s="116" t="s">
        <v>57</v>
      </c>
      <c r="H1" s="36" t="s">
        <v>58</v>
      </c>
      <c r="I1" s="38"/>
      <c r="J1" s="38"/>
      <c r="K1" s="41" t="s">
        <v>59</v>
      </c>
      <c r="L1" s="117"/>
      <c r="M1" s="40"/>
      <c r="N1" s="40"/>
      <c r="O1" s="40"/>
      <c r="P1" s="40"/>
      <c r="Q1" s="40"/>
      <c r="R1" s="40"/>
      <c r="S1" s="43"/>
      <c r="T1" s="43"/>
    </row>
    <row r="2" spans="1:20" ht="15" customHeight="1" x14ac:dyDescent="0.15">
      <c r="B2" s="118"/>
      <c r="C2" s="42"/>
      <c r="D2" s="40"/>
      <c r="E2" s="119"/>
      <c r="F2" s="95"/>
      <c r="G2" s="120"/>
      <c r="H2" s="95"/>
      <c r="I2" s="48"/>
      <c r="J2" s="48"/>
      <c r="K2" s="121"/>
      <c r="L2" s="53"/>
      <c r="M2" s="53"/>
      <c r="N2" s="117"/>
      <c r="O2" s="117"/>
      <c r="P2" s="122"/>
      <c r="Q2" s="123"/>
      <c r="R2" s="123"/>
      <c r="S2" s="43"/>
      <c r="T2" s="43"/>
    </row>
    <row r="3" spans="1:20" ht="15" customHeight="1" x14ac:dyDescent="0.15">
      <c r="B3" s="104" t="s">
        <v>64</v>
      </c>
      <c r="C3" s="124" t="s">
        <v>65</v>
      </c>
      <c r="D3" s="125"/>
      <c r="E3" s="126"/>
      <c r="F3" s="103"/>
      <c r="G3" s="127"/>
      <c r="H3" s="103"/>
      <c r="I3" s="58"/>
      <c r="J3" s="58"/>
      <c r="K3" s="61"/>
      <c r="L3" s="53"/>
      <c r="M3" s="117"/>
      <c r="N3" s="128"/>
      <c r="O3" s="129"/>
      <c r="P3" s="128"/>
      <c r="Q3" s="129"/>
      <c r="R3" s="129"/>
      <c r="S3" s="43"/>
      <c r="T3" s="43"/>
    </row>
    <row r="4" spans="1:20" ht="15" customHeight="1" x14ac:dyDescent="0.15">
      <c r="B4" s="118"/>
      <c r="C4" s="95"/>
      <c r="D4" s="95"/>
      <c r="E4" s="119"/>
      <c r="F4" s="95"/>
      <c r="G4" s="120"/>
      <c r="H4" s="95"/>
      <c r="I4" s="99"/>
      <c r="J4" s="130"/>
      <c r="K4" s="131"/>
      <c r="L4" s="134"/>
      <c r="M4" s="135"/>
      <c r="N4" s="136"/>
      <c r="O4" s="133"/>
      <c r="P4" s="137"/>
      <c r="S4" s="43"/>
      <c r="T4" s="43"/>
    </row>
    <row r="5" spans="1:20" ht="15" customHeight="1" x14ac:dyDescent="0.15">
      <c r="B5" s="103" t="s">
        <v>71</v>
      </c>
      <c r="C5" s="104" t="s">
        <v>100</v>
      </c>
      <c r="D5" s="103"/>
      <c r="E5" s="126"/>
      <c r="F5" s="103"/>
      <c r="G5" s="127"/>
      <c r="H5" s="103"/>
      <c r="I5" s="58"/>
      <c r="J5" s="58"/>
      <c r="K5" s="80"/>
      <c r="L5" s="134"/>
      <c r="M5" s="132"/>
      <c r="N5" s="138"/>
      <c r="O5" s="138"/>
      <c r="P5" s="139"/>
      <c r="Q5" s="138"/>
      <c r="R5" s="138"/>
      <c r="S5" s="43"/>
      <c r="T5" s="43"/>
    </row>
    <row r="6" spans="1:20" ht="15" customHeight="1" x14ac:dyDescent="0.15">
      <c r="B6" s="118"/>
      <c r="C6" s="140"/>
      <c r="D6" s="95"/>
      <c r="E6" s="119"/>
      <c r="F6" s="95"/>
      <c r="G6" s="120"/>
      <c r="H6" s="95"/>
      <c r="I6" s="99"/>
      <c r="J6" s="130"/>
      <c r="K6" s="131"/>
      <c r="L6" s="134"/>
      <c r="M6" s="135"/>
      <c r="N6" s="136"/>
      <c r="O6" s="133"/>
      <c r="P6" s="137"/>
      <c r="S6" s="43"/>
      <c r="T6" s="43"/>
    </row>
    <row r="7" spans="1:20" ht="15" customHeight="1" x14ac:dyDescent="0.15">
      <c r="A7" s="40"/>
      <c r="B7" s="62"/>
      <c r="C7" s="141" t="str">
        <f>IF(C13="","","＜主たる工事＞")</f>
        <v/>
      </c>
      <c r="D7" s="103"/>
      <c r="E7" s="126"/>
      <c r="F7" s="103"/>
      <c r="G7" s="127"/>
      <c r="H7" s="103"/>
      <c r="I7" s="58"/>
      <c r="J7" s="58"/>
      <c r="K7" s="80"/>
      <c r="L7" s="134"/>
      <c r="M7" s="132"/>
      <c r="N7" s="138"/>
      <c r="O7" s="138"/>
      <c r="P7" s="139"/>
      <c r="Q7" s="138"/>
      <c r="R7" s="138"/>
      <c r="S7" s="43"/>
      <c r="T7" s="43"/>
    </row>
    <row r="8" spans="1:20" ht="15" customHeight="1" x14ac:dyDescent="0.15">
      <c r="B8" s="142"/>
      <c r="C8" s="140"/>
      <c r="D8" s="143" t="str">
        <f>工事価格書!C7</f>
        <v>建築工事</v>
      </c>
      <c r="E8" s="144" t="str">
        <f>IF(工事価格書!E6="","",1)</f>
        <v/>
      </c>
      <c r="F8" s="145" t="str">
        <f>IF(E8="","","式")</f>
        <v/>
      </c>
      <c r="G8" s="146"/>
      <c r="H8" s="146"/>
      <c r="I8" s="99"/>
      <c r="J8" s="130"/>
      <c r="K8" s="147"/>
      <c r="L8" s="134"/>
      <c r="M8" s="135"/>
      <c r="N8" s="136"/>
      <c r="O8" s="133"/>
      <c r="P8" s="137"/>
      <c r="S8" s="43"/>
      <c r="T8" s="43"/>
    </row>
    <row r="9" spans="1:20" ht="15" customHeight="1" x14ac:dyDescent="0.15">
      <c r="A9" s="40" t="str">
        <f>IF(C9="","","●")</f>
        <v>●</v>
      </c>
      <c r="B9" s="103">
        <f>IF(C9="","",COUNTIF($A$8:A9,"●"))</f>
        <v>1</v>
      </c>
      <c r="C9" s="141" t="s">
        <v>100</v>
      </c>
      <c r="D9" s="104"/>
      <c r="E9" s="148">
        <f>IF(C9="","",1)</f>
        <v>1</v>
      </c>
      <c r="F9" s="149" t="str">
        <f>IF(C9="","","式")</f>
        <v>式</v>
      </c>
      <c r="G9" s="59"/>
      <c r="H9" s="59"/>
      <c r="I9" s="58"/>
      <c r="J9" s="58"/>
      <c r="K9" s="150"/>
      <c r="L9" s="134"/>
      <c r="M9" s="132"/>
      <c r="N9" s="138"/>
      <c r="O9" s="138"/>
      <c r="P9" s="139"/>
      <c r="Q9" s="138"/>
      <c r="R9" s="138"/>
      <c r="S9" s="43"/>
      <c r="T9" s="43"/>
    </row>
    <row r="10" spans="1:20" ht="15" customHeight="1" x14ac:dyDescent="0.15">
      <c r="B10" s="142"/>
      <c r="C10" s="140"/>
      <c r="D10" s="143" t="str">
        <f>IF(C11="","",工事価格書!C7&amp;"　"&amp;IF(工事価格書!D6="","",工事価格書!D6))</f>
        <v/>
      </c>
      <c r="E10" s="151"/>
      <c r="F10" s="152"/>
      <c r="G10" s="146"/>
      <c r="H10" s="146"/>
      <c r="I10" s="99"/>
      <c r="J10" s="130"/>
      <c r="K10" s="153"/>
      <c r="L10" s="134"/>
      <c r="M10" s="135"/>
      <c r="N10" s="136"/>
      <c r="O10" s="133"/>
      <c r="P10" s="137"/>
      <c r="S10" s="43"/>
      <c r="T10" s="43"/>
    </row>
    <row r="11" spans="1:20" ht="15" customHeight="1" x14ac:dyDescent="0.15">
      <c r="A11" s="40" t="str">
        <f>IF(C11="","","●")</f>
        <v/>
      </c>
      <c r="B11" s="103" t="str">
        <f>IF(C11="","",COUNTIF($A$8:A11,"●"))</f>
        <v/>
      </c>
      <c r="C11" s="141"/>
      <c r="D11" s="104"/>
      <c r="E11" s="154"/>
      <c r="F11" s="103"/>
      <c r="G11" s="59"/>
      <c r="H11" s="59"/>
      <c r="I11" s="58"/>
      <c r="J11" s="58"/>
      <c r="K11" s="155"/>
      <c r="L11" s="134"/>
      <c r="M11" s="132"/>
      <c r="N11" s="138"/>
      <c r="O11" s="138"/>
      <c r="P11" s="139"/>
      <c r="Q11" s="138"/>
      <c r="R11" s="138"/>
      <c r="S11" s="43"/>
      <c r="T11" s="43"/>
    </row>
    <row r="12" spans="1:20" ht="15" customHeight="1" x14ac:dyDescent="0.15">
      <c r="B12" s="142"/>
      <c r="C12" s="140"/>
      <c r="D12" s="143"/>
      <c r="E12" s="151"/>
      <c r="F12" s="152"/>
      <c r="G12" s="146"/>
      <c r="H12" s="146"/>
      <c r="I12" s="99"/>
      <c r="J12" s="130"/>
      <c r="K12" s="153"/>
      <c r="L12" s="134"/>
      <c r="M12" s="135"/>
      <c r="N12" s="136"/>
      <c r="O12" s="133"/>
      <c r="P12" s="137"/>
      <c r="S12" s="43"/>
      <c r="T12" s="43"/>
    </row>
    <row r="13" spans="1:20" ht="15" customHeight="1" x14ac:dyDescent="0.15">
      <c r="A13" s="40"/>
      <c r="B13" s="103"/>
      <c r="C13" s="141"/>
      <c r="D13" s="104"/>
      <c r="E13" s="154"/>
      <c r="F13" s="103"/>
      <c r="G13" s="59"/>
      <c r="H13" s="59"/>
      <c r="I13" s="58"/>
      <c r="J13" s="58"/>
      <c r="K13" s="155"/>
      <c r="L13" s="134"/>
      <c r="M13" s="132"/>
      <c r="N13" s="138"/>
      <c r="O13" s="138"/>
      <c r="P13" s="139"/>
      <c r="Q13" s="138"/>
      <c r="R13" s="138"/>
      <c r="S13" s="43"/>
      <c r="T13" s="43"/>
    </row>
    <row r="14" spans="1:20" ht="15" customHeight="1" x14ac:dyDescent="0.15">
      <c r="B14" s="142"/>
      <c r="C14" s="140"/>
      <c r="D14" s="143"/>
      <c r="E14" s="144"/>
      <c r="F14" s="145"/>
      <c r="G14" s="49"/>
      <c r="H14" s="146"/>
      <c r="I14" s="99"/>
      <c r="J14" s="130"/>
      <c r="K14" s="147"/>
      <c r="L14" s="134"/>
      <c r="M14" s="135"/>
      <c r="N14" s="136"/>
      <c r="O14" s="133"/>
      <c r="P14" s="137"/>
      <c r="S14" s="43"/>
      <c r="T14" s="43"/>
    </row>
    <row r="15" spans="1:20" ht="15" customHeight="1" x14ac:dyDescent="0.15">
      <c r="A15" s="40" t="str">
        <f t="shared" ref="A15" si="0">IF(C15="","","●")</f>
        <v/>
      </c>
      <c r="B15" s="103"/>
      <c r="C15" s="141"/>
      <c r="D15" s="103"/>
      <c r="E15" s="148"/>
      <c r="F15" s="149"/>
      <c r="G15" s="59"/>
      <c r="H15" s="59"/>
      <c r="I15" s="58"/>
      <c r="J15" s="58"/>
      <c r="K15" s="150"/>
      <c r="L15" s="134"/>
      <c r="M15" s="132"/>
      <c r="N15" s="138"/>
      <c r="O15" s="138"/>
      <c r="P15" s="139"/>
      <c r="Q15" s="138"/>
      <c r="R15" s="138"/>
      <c r="S15" s="43"/>
      <c r="T15" s="43"/>
    </row>
    <row r="16" spans="1:20" ht="15" customHeight="1" x14ac:dyDescent="0.15">
      <c r="B16" s="142"/>
      <c r="C16" s="140"/>
      <c r="D16" s="143"/>
      <c r="E16" s="144"/>
      <c r="F16" s="145"/>
      <c r="G16" s="146"/>
      <c r="H16" s="146"/>
      <c r="I16" s="156"/>
      <c r="J16" s="157"/>
      <c r="K16" s="147"/>
      <c r="L16" s="134"/>
      <c r="M16" s="135"/>
      <c r="N16" s="136"/>
      <c r="O16" s="133"/>
      <c r="P16" s="137"/>
      <c r="S16" s="43"/>
      <c r="T16" s="43"/>
    </row>
    <row r="17" spans="1:20" ht="15" customHeight="1" x14ac:dyDescent="0.15">
      <c r="A17" s="40" t="str">
        <f t="shared" ref="A17" si="1">IF(C17="","","●")</f>
        <v/>
      </c>
      <c r="B17" s="103"/>
      <c r="C17" s="141"/>
      <c r="D17" s="104"/>
      <c r="E17" s="148"/>
      <c r="F17" s="149"/>
      <c r="G17" s="59"/>
      <c r="H17" s="59"/>
      <c r="I17" s="58"/>
      <c r="J17" s="58"/>
      <c r="K17" s="150"/>
      <c r="L17" s="134"/>
      <c r="M17" s="132"/>
      <c r="N17" s="138"/>
      <c r="O17" s="138"/>
      <c r="P17" s="139"/>
      <c r="Q17" s="138"/>
      <c r="R17" s="138"/>
      <c r="S17" s="43"/>
      <c r="T17" s="43"/>
    </row>
    <row r="18" spans="1:20" ht="15" customHeight="1" x14ac:dyDescent="0.15">
      <c r="B18" s="142"/>
      <c r="C18" s="140"/>
      <c r="D18" s="143"/>
      <c r="E18" s="144"/>
      <c r="F18" s="145"/>
      <c r="G18" s="49"/>
      <c r="H18" s="146"/>
      <c r="I18" s="99"/>
      <c r="J18" s="130"/>
      <c r="K18" s="147"/>
      <c r="L18" s="134"/>
      <c r="M18" s="135"/>
      <c r="N18" s="136"/>
      <c r="O18" s="133"/>
      <c r="P18" s="137"/>
      <c r="S18" s="43"/>
      <c r="T18" s="43"/>
    </row>
    <row r="19" spans="1:20" ht="15" customHeight="1" x14ac:dyDescent="0.15">
      <c r="A19" s="40" t="str">
        <f t="shared" ref="A19" si="2">IF(C19="","","●")</f>
        <v/>
      </c>
      <c r="B19" s="103"/>
      <c r="C19" s="141"/>
      <c r="D19" s="104"/>
      <c r="E19" s="148"/>
      <c r="F19" s="149"/>
      <c r="G19" s="59"/>
      <c r="H19" s="59"/>
      <c r="I19" s="58"/>
      <c r="J19" s="58"/>
      <c r="K19" s="150"/>
      <c r="L19" s="134"/>
      <c r="M19" s="132"/>
      <c r="N19" s="138"/>
      <c r="O19" s="138"/>
      <c r="P19" s="139"/>
      <c r="Q19" s="138"/>
      <c r="R19" s="138"/>
      <c r="S19" s="43"/>
      <c r="T19" s="43"/>
    </row>
    <row r="20" spans="1:20" ht="15" customHeight="1" x14ac:dyDescent="0.15">
      <c r="B20" s="142"/>
      <c r="C20" s="140"/>
      <c r="D20" s="143"/>
      <c r="E20" s="119"/>
      <c r="F20" s="95"/>
      <c r="G20" s="49"/>
      <c r="H20" s="49"/>
      <c r="I20" s="99"/>
      <c r="J20" s="130"/>
      <c r="K20" s="147"/>
      <c r="L20" s="134"/>
      <c r="M20" s="135"/>
      <c r="N20" s="136"/>
      <c r="O20" s="133"/>
      <c r="P20" s="137"/>
      <c r="S20" s="43"/>
      <c r="T20" s="43"/>
    </row>
    <row r="21" spans="1:20" ht="15" customHeight="1" x14ac:dyDescent="0.15">
      <c r="A21" s="40">
        <f>COUNTIF($A$14:A19,"●")</f>
        <v>0</v>
      </c>
      <c r="B21" s="103"/>
      <c r="C21" s="141"/>
      <c r="D21" s="104"/>
      <c r="E21" s="160"/>
      <c r="F21" s="103"/>
      <c r="G21" s="59"/>
      <c r="H21" s="59"/>
      <c r="I21" s="58"/>
      <c r="J21" s="58"/>
      <c r="K21" s="150"/>
      <c r="L21" s="134"/>
      <c r="M21" s="132"/>
      <c r="N21" s="138"/>
      <c r="O21" s="138"/>
      <c r="P21" s="139"/>
      <c r="Q21" s="138"/>
      <c r="R21" s="138"/>
      <c r="S21" s="43"/>
      <c r="T21" s="43"/>
    </row>
    <row r="22" spans="1:20" ht="15" customHeight="1" x14ac:dyDescent="0.15">
      <c r="B22" s="142"/>
      <c r="C22" s="140"/>
      <c r="D22" s="143"/>
      <c r="E22" s="119"/>
      <c r="F22" s="95"/>
      <c r="G22" s="49"/>
      <c r="H22" s="49"/>
      <c r="I22" s="99"/>
      <c r="J22" s="130"/>
      <c r="K22" s="147"/>
      <c r="L22" s="134"/>
      <c r="M22" s="135"/>
      <c r="N22" s="136"/>
      <c r="O22" s="133"/>
      <c r="P22" s="137"/>
      <c r="S22" s="43"/>
      <c r="T22" s="43"/>
    </row>
    <row r="23" spans="1:20" ht="15" customHeight="1" x14ac:dyDescent="0.15">
      <c r="A23" s="40"/>
      <c r="B23" s="103"/>
      <c r="C23" s="141"/>
      <c r="D23" s="104"/>
      <c r="E23" s="160"/>
      <c r="F23" s="103"/>
      <c r="G23" s="59"/>
      <c r="H23" s="59"/>
      <c r="I23" s="58"/>
      <c r="J23" s="58"/>
      <c r="K23" s="150"/>
      <c r="L23" s="134"/>
      <c r="M23" s="132"/>
      <c r="N23" s="138"/>
      <c r="O23" s="138"/>
      <c r="P23" s="139"/>
      <c r="Q23" s="138"/>
      <c r="R23" s="138"/>
      <c r="S23" s="43"/>
      <c r="T23" s="43"/>
    </row>
    <row r="24" spans="1:20" ht="15" customHeight="1" x14ac:dyDescent="0.15">
      <c r="B24" s="142"/>
      <c r="C24" s="140"/>
      <c r="D24" s="143"/>
      <c r="E24" s="119"/>
      <c r="F24" s="95"/>
      <c r="G24" s="49"/>
      <c r="H24" s="49"/>
      <c r="I24" s="99"/>
      <c r="J24" s="130"/>
      <c r="K24" s="147"/>
      <c r="L24" s="134"/>
      <c r="M24" s="135"/>
      <c r="N24" s="136"/>
      <c r="O24" s="133"/>
      <c r="P24" s="137"/>
      <c r="S24" s="43"/>
      <c r="T24" s="43"/>
    </row>
    <row r="25" spans="1:20" ht="15" customHeight="1" x14ac:dyDescent="0.15">
      <c r="A25" s="40"/>
      <c r="B25" s="103"/>
      <c r="C25" s="141"/>
      <c r="D25" s="104"/>
      <c r="E25" s="160"/>
      <c r="F25" s="103"/>
      <c r="G25" s="59"/>
      <c r="H25" s="59"/>
      <c r="I25" s="58"/>
      <c r="J25" s="58"/>
      <c r="K25" s="150"/>
      <c r="L25" s="134"/>
      <c r="M25" s="132"/>
      <c r="N25" s="138"/>
      <c r="O25" s="138"/>
      <c r="P25" s="139"/>
      <c r="Q25" s="138"/>
      <c r="R25" s="138"/>
      <c r="S25" s="43"/>
      <c r="T25" s="43"/>
    </row>
    <row r="26" spans="1:20" ht="15" customHeight="1" x14ac:dyDescent="0.15">
      <c r="B26" s="142"/>
      <c r="C26" s="140"/>
      <c r="D26" s="143"/>
      <c r="E26" s="144" t="s">
        <v>147</v>
      </c>
      <c r="F26" s="145" t="s">
        <v>147</v>
      </c>
      <c r="G26" s="49"/>
      <c r="H26" s="49"/>
      <c r="I26" s="99"/>
      <c r="J26" s="130"/>
      <c r="K26" s="147"/>
      <c r="L26" s="134"/>
      <c r="M26" s="135"/>
      <c r="N26" s="136"/>
      <c r="O26" s="133"/>
      <c r="P26" s="137"/>
      <c r="S26" s="43"/>
      <c r="T26" s="43"/>
    </row>
    <row r="27" spans="1:20" ht="15" customHeight="1" x14ac:dyDescent="0.15">
      <c r="A27" s="40" t="str">
        <f t="shared" ref="A27" si="3">IF(C27="","","●")</f>
        <v/>
      </c>
      <c r="B27" s="103" t="s">
        <v>147</v>
      </c>
      <c r="C27" s="141" t="s">
        <v>147</v>
      </c>
      <c r="D27" s="104"/>
      <c r="E27" s="148" t="s">
        <v>147</v>
      </c>
      <c r="F27" s="149" t="s">
        <v>147</v>
      </c>
      <c r="G27" s="59"/>
      <c r="H27" s="59"/>
      <c r="I27" s="58"/>
      <c r="J27" s="58"/>
      <c r="K27" s="150"/>
      <c r="L27" s="134"/>
      <c r="M27" s="132"/>
      <c r="N27" s="138"/>
      <c r="O27" s="138"/>
      <c r="P27" s="139"/>
      <c r="Q27" s="138"/>
      <c r="R27" s="138"/>
      <c r="S27" s="43"/>
      <c r="T27" s="43"/>
    </row>
    <row r="28" spans="1:20" ht="15" customHeight="1" x14ac:dyDescent="0.15">
      <c r="B28" s="95"/>
      <c r="C28" s="140"/>
      <c r="D28" s="95"/>
      <c r="E28" s="119"/>
      <c r="F28" s="95"/>
      <c r="G28" s="49"/>
      <c r="H28" s="49"/>
      <c r="I28" s="99"/>
      <c r="J28" s="130"/>
      <c r="K28" s="147"/>
      <c r="L28" s="134"/>
      <c r="M28" s="135"/>
      <c r="N28" s="136"/>
      <c r="O28" s="133"/>
      <c r="P28" s="137"/>
      <c r="S28" s="43"/>
      <c r="T28" s="43"/>
    </row>
    <row r="29" spans="1:20" ht="15" customHeight="1" x14ac:dyDescent="0.15">
      <c r="A29" s="40"/>
      <c r="B29" s="103"/>
      <c r="C29" s="141"/>
      <c r="D29" s="103"/>
      <c r="E29" s="160"/>
      <c r="F29" s="103"/>
      <c r="G29" s="59"/>
      <c r="H29" s="59"/>
      <c r="I29" s="58"/>
      <c r="J29" s="58"/>
      <c r="K29" s="150"/>
      <c r="L29" s="134"/>
      <c r="M29" s="132"/>
      <c r="N29" s="138"/>
      <c r="O29" s="138"/>
      <c r="P29" s="139"/>
      <c r="Q29" s="138"/>
      <c r="R29" s="138"/>
      <c r="S29" s="43"/>
      <c r="T29" s="43"/>
    </row>
    <row r="30" spans="1:20" ht="15" customHeight="1" x14ac:dyDescent="0.15">
      <c r="B30" s="118"/>
      <c r="C30" s="140"/>
      <c r="D30" s="143"/>
      <c r="E30" s="162"/>
      <c r="F30" s="95"/>
      <c r="G30" s="49"/>
      <c r="H30" s="49"/>
      <c r="I30" s="99"/>
      <c r="J30" s="130"/>
      <c r="K30" s="153"/>
      <c r="L30" s="134"/>
      <c r="M30" s="135"/>
      <c r="N30" s="136"/>
      <c r="O30" s="133"/>
      <c r="P30" s="137"/>
      <c r="S30" s="43"/>
      <c r="T30" s="43"/>
    </row>
    <row r="31" spans="1:20" ht="15" customHeight="1" x14ac:dyDescent="0.15">
      <c r="A31" s="40"/>
      <c r="B31" s="103"/>
      <c r="C31" s="141"/>
      <c r="D31" s="104"/>
      <c r="E31" s="163"/>
      <c r="F31" s="103"/>
      <c r="G31" s="59"/>
      <c r="H31" s="59"/>
      <c r="I31" s="58"/>
      <c r="J31" s="58"/>
      <c r="K31" s="164"/>
      <c r="L31" s="134"/>
      <c r="M31" s="132"/>
      <c r="N31" s="138"/>
      <c r="O31" s="138"/>
      <c r="P31" s="139"/>
      <c r="Q31" s="138"/>
      <c r="R31" s="138"/>
      <c r="S31" s="43"/>
      <c r="T31" s="43"/>
    </row>
    <row r="32" spans="1:20" ht="15" customHeight="1" x14ac:dyDescent="0.15">
      <c r="B32" s="118"/>
      <c r="C32" s="140"/>
      <c r="D32" s="143"/>
      <c r="E32" s="162"/>
      <c r="F32" s="95"/>
      <c r="G32" s="49"/>
      <c r="H32" s="49"/>
      <c r="I32" s="99"/>
      <c r="J32" s="130"/>
      <c r="K32" s="153"/>
      <c r="L32" s="134"/>
      <c r="M32" s="135"/>
      <c r="N32" s="136"/>
      <c r="O32" s="133"/>
      <c r="P32" s="137"/>
      <c r="S32" s="43"/>
      <c r="T32" s="43"/>
    </row>
    <row r="33" spans="1:20" ht="15" customHeight="1" x14ac:dyDescent="0.15">
      <c r="A33" s="40"/>
      <c r="B33" s="103"/>
      <c r="C33" s="141"/>
      <c r="D33" s="104"/>
      <c r="E33" s="163"/>
      <c r="F33" s="103"/>
      <c r="G33" s="59"/>
      <c r="H33" s="59"/>
      <c r="I33" s="58"/>
      <c r="J33" s="58"/>
      <c r="K33" s="155"/>
      <c r="L33" s="134"/>
      <c r="M33" s="132"/>
      <c r="N33" s="138"/>
      <c r="O33" s="138"/>
      <c r="P33" s="139"/>
      <c r="Q33" s="138"/>
      <c r="R33" s="138"/>
      <c r="S33" s="43"/>
      <c r="T33" s="43"/>
    </row>
    <row r="34" spans="1:20" ht="15" customHeight="1" x14ac:dyDescent="0.15">
      <c r="B34" s="118"/>
      <c r="C34" s="140"/>
      <c r="D34" s="143"/>
      <c r="E34" s="162"/>
      <c r="F34" s="95"/>
      <c r="G34" s="49"/>
      <c r="H34" s="49"/>
      <c r="I34" s="99"/>
      <c r="J34" s="130"/>
      <c r="K34" s="153"/>
      <c r="L34" s="134"/>
      <c r="M34" s="135"/>
      <c r="N34" s="136"/>
      <c r="O34" s="133"/>
      <c r="P34" s="137"/>
      <c r="S34" s="43"/>
      <c r="T34" s="43"/>
    </row>
    <row r="35" spans="1:20" ht="15" customHeight="1" x14ac:dyDescent="0.15">
      <c r="A35" s="40"/>
      <c r="B35" s="103"/>
      <c r="C35" s="141"/>
      <c r="D35" s="104"/>
      <c r="E35" s="163"/>
      <c r="F35" s="103"/>
      <c r="G35" s="59"/>
      <c r="H35" s="59"/>
      <c r="I35" s="58"/>
      <c r="J35" s="58"/>
      <c r="K35" s="164"/>
      <c r="L35" s="134"/>
      <c r="M35" s="132"/>
      <c r="N35" s="138"/>
      <c r="O35" s="138"/>
      <c r="P35" s="139"/>
      <c r="Q35" s="138"/>
      <c r="R35" s="138"/>
      <c r="S35" s="43"/>
      <c r="T35" s="43"/>
    </row>
    <row r="36" spans="1:20" ht="15" customHeight="1" x14ac:dyDescent="0.15">
      <c r="B36" s="95"/>
      <c r="C36" s="95"/>
      <c r="D36" s="95"/>
      <c r="E36" s="119"/>
      <c r="F36" s="95"/>
      <c r="G36" s="49"/>
      <c r="H36" s="146"/>
      <c r="I36" s="99"/>
      <c r="J36" s="99"/>
      <c r="K36" s="165"/>
      <c r="L36" s="134"/>
      <c r="M36" s="135"/>
      <c r="N36" s="136"/>
      <c r="O36" s="133"/>
      <c r="P36" s="137"/>
      <c r="S36" s="43"/>
      <c r="T36" s="43"/>
    </row>
    <row r="37" spans="1:20" ht="15" customHeight="1" x14ac:dyDescent="0.15">
      <c r="A37" s="40"/>
      <c r="B37" s="103"/>
      <c r="C37" s="103" t="s">
        <v>81</v>
      </c>
      <c r="D37" s="104"/>
      <c r="E37" s="166"/>
      <c r="F37" s="103"/>
      <c r="G37" s="59"/>
      <c r="H37" s="59"/>
      <c r="I37" s="58"/>
      <c r="J37" s="58"/>
      <c r="K37" s="79"/>
      <c r="L37" s="134"/>
      <c r="M37" s="132"/>
      <c r="N37" s="138"/>
      <c r="O37" s="138"/>
      <c r="P37" s="139"/>
      <c r="Q37" s="138"/>
      <c r="R37" s="138"/>
      <c r="S37" s="43"/>
      <c r="T37" s="43"/>
    </row>
    <row r="38" spans="1:20" ht="15" customHeight="1" x14ac:dyDescent="0.15">
      <c r="B38" s="40"/>
      <c r="C38" s="40"/>
      <c r="D38" s="106"/>
      <c r="E38" s="167"/>
      <c r="F38" s="168"/>
      <c r="G38" s="169"/>
      <c r="H38" s="169"/>
      <c r="I38" s="170"/>
      <c r="J38" s="170"/>
      <c r="K38" s="46"/>
      <c r="L38" s="134"/>
      <c r="M38" s="135"/>
      <c r="N38" s="136"/>
      <c r="O38" s="133"/>
      <c r="P38" s="137"/>
    </row>
    <row r="39" spans="1:20" ht="15" customHeight="1" x14ac:dyDescent="0.15">
      <c r="A39" s="40"/>
      <c r="B39" s="117"/>
      <c r="C39" s="106"/>
      <c r="D39" s="106"/>
      <c r="E39" s="171"/>
      <c r="F39" s="40"/>
      <c r="G39" s="172"/>
      <c r="H39" s="173"/>
      <c r="I39" s="174"/>
      <c r="J39" s="174"/>
      <c r="K39" s="175"/>
      <c r="L39" s="134"/>
      <c r="M39" s="132"/>
      <c r="N39" s="138"/>
      <c r="O39" s="138"/>
      <c r="P39" s="139"/>
      <c r="Q39" s="138"/>
      <c r="R39" s="138"/>
    </row>
    <row r="50" spans="19:20" s="161" customFormat="1" ht="15" customHeight="1" x14ac:dyDescent="0.15">
      <c r="S50" s="176"/>
      <c r="T50" s="176"/>
    </row>
    <row r="51" spans="19:20" s="161" customFormat="1" ht="15" customHeight="1" x14ac:dyDescent="0.15">
      <c r="S51" s="176"/>
      <c r="T51" s="176"/>
    </row>
    <row r="52" spans="19:20" s="161" customFormat="1" ht="15" customHeight="1" x14ac:dyDescent="0.15">
      <c r="S52" s="176"/>
      <c r="T52" s="176"/>
    </row>
    <row r="53" spans="19:20" s="161" customFormat="1" ht="15" customHeight="1" x14ac:dyDescent="0.15">
      <c r="S53" s="176"/>
      <c r="T53" s="176"/>
    </row>
    <row r="54" spans="19:20" s="161" customFormat="1" ht="15" customHeight="1" x14ac:dyDescent="0.15">
      <c r="S54" s="176"/>
      <c r="T54" s="176"/>
    </row>
    <row r="55" spans="19:20" s="161" customFormat="1" ht="15" customHeight="1" x14ac:dyDescent="0.15">
      <c r="S55" s="176"/>
      <c r="T55" s="176"/>
    </row>
  </sheetData>
  <dataConsolidate/>
  <phoneticPr fontId="19"/>
  <dataValidations count="3">
    <dataValidation type="list" allowBlank="1" showInputMessage="1" showErrorMessage="1" sqref="M2" xr:uid="{CD2E0F1E-5CFF-4243-80D4-63916FE0F0BF}">
      <formula1>$L$2:$L$2</formula1>
    </dataValidation>
    <dataValidation type="list" allowBlank="1" showInputMessage="1" showErrorMessage="1" sqref="M4 M6 M8 M10 M14 M12 M32 M18 M20 M22 M24 M26 M34 M28 M30 M16 M36 M38" xr:uid="{F0DCE4C3-9AEB-4499-9C3B-EC1EA3ABB8CF}">
      <formula1>$L$1:$L$1</formula1>
    </dataValidation>
    <dataValidation type="list" allowBlank="1" showInputMessage="1" showErrorMessage="1" sqref="K39" xr:uid="{D970A029-2BCD-4DA3-B148-B2B55FE83B75}">
      <formula1>"新営,改修"</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21C07-C3E1-4CB5-BC7F-30CB68238649}">
  <sheetPr syncVertical="1" syncRef="G4" transitionEvaluation="1" codeName="Sheet7">
    <tabColor rgb="FF00B050"/>
  </sheetPr>
  <dimension ref="A1:K37"/>
  <sheetViews>
    <sheetView showGridLines="0" view="pageBreakPreview" zoomScale="80" zoomScaleNormal="75" zoomScaleSheetLayoutView="80" workbookViewId="0">
      <pane xSplit="6" ySplit="3" topLeftCell="G4" activePane="bottomRight" state="frozen"/>
      <selection sqref="A1:XFD1048576"/>
      <selection pane="topRight" sqref="A1:XFD1048576"/>
      <selection pane="bottomLeft" sqref="A1:XFD1048576"/>
      <selection pane="bottomRight" activeCell="B1" sqref="B1"/>
    </sheetView>
  </sheetViews>
  <sheetFormatPr defaultColWidth="13.375" defaultRowHeight="15" customHeight="1" x14ac:dyDescent="0.15"/>
  <cols>
    <col min="1" max="1" width="4.125" style="43" hidden="1" customWidth="1"/>
    <col min="2" max="2" width="4.125" style="40" customWidth="1"/>
    <col min="3" max="3" width="24.125" style="40" customWidth="1"/>
    <col min="4" max="4" width="45.625" style="106" customWidth="1"/>
    <col min="5" max="5" width="10.625" style="107" customWidth="1"/>
    <col min="6" max="6" width="5.125" style="108" customWidth="1"/>
    <col min="7" max="7" width="12.625" style="109" customWidth="1"/>
    <col min="8" max="8" width="14.125" style="109" customWidth="1"/>
    <col min="9" max="10" width="14" style="108" hidden="1" customWidth="1"/>
    <col min="11" max="11" width="27.75" style="110" customWidth="1" collapsed="1"/>
    <col min="12" max="16384" width="13.375" style="43"/>
  </cols>
  <sheetData>
    <row r="1" spans="2:11" ht="15" customHeight="1" x14ac:dyDescent="0.15">
      <c r="B1" s="36"/>
      <c r="C1" s="36" t="s">
        <v>53</v>
      </c>
      <c r="D1" s="36" t="s">
        <v>54</v>
      </c>
      <c r="E1" s="37" t="s">
        <v>55</v>
      </c>
      <c r="F1" s="38" t="s">
        <v>56</v>
      </c>
      <c r="G1" s="38" t="s">
        <v>57</v>
      </c>
      <c r="H1" s="38" t="s">
        <v>58</v>
      </c>
      <c r="I1" s="38"/>
      <c r="J1" s="38"/>
      <c r="K1" s="39" t="s">
        <v>59</v>
      </c>
    </row>
    <row r="2" spans="2:11" ht="15" customHeight="1" x14ac:dyDescent="0.15">
      <c r="B2" s="44"/>
      <c r="C2" s="45" t="str">
        <f>IF(直工内訳Aa!C6="","",+直工内訳Aa!C6)</f>
        <v/>
      </c>
      <c r="D2" s="46"/>
      <c r="E2" s="47"/>
      <c r="F2" s="48"/>
      <c r="G2" s="49"/>
      <c r="H2" s="49"/>
      <c r="I2" s="50"/>
      <c r="J2" s="50"/>
      <c r="K2" s="51"/>
    </row>
    <row r="3" spans="2:11" ht="15" customHeight="1" x14ac:dyDescent="0.15">
      <c r="B3" s="54">
        <f>+直工内訳Aa!B7</f>
        <v>1</v>
      </c>
      <c r="C3" s="55" t="str">
        <f>+直工内訳Aa!C$7</f>
        <v>直接仮設工事</v>
      </c>
      <c r="D3" s="56"/>
      <c r="E3" s="57"/>
      <c r="F3" s="58"/>
      <c r="G3" s="59"/>
      <c r="H3" s="59"/>
      <c r="I3" s="60"/>
      <c r="J3" s="60"/>
      <c r="K3" s="61"/>
    </row>
    <row r="4" spans="2:11" ht="15" customHeight="1" x14ac:dyDescent="0.15">
      <c r="B4" s="44"/>
      <c r="C4" s="63" t="s">
        <v>101</v>
      </c>
      <c r="D4" s="112"/>
      <c r="E4" s="65"/>
      <c r="F4" s="66" t="str">
        <f t="shared" ref="F4:F6" si="0">IF(ISBLANK(E4)=0,F5,"")</f>
        <v/>
      </c>
      <c r="G4" s="67"/>
      <c r="H4" s="68"/>
      <c r="I4" s="69"/>
      <c r="J4" s="70"/>
      <c r="K4" s="71"/>
    </row>
    <row r="5" spans="2:11" ht="15" customHeight="1" x14ac:dyDescent="0.15">
      <c r="B5" s="54"/>
      <c r="C5" s="82" t="s">
        <v>102</v>
      </c>
      <c r="D5" s="113"/>
      <c r="E5" s="1">
        <v>1</v>
      </c>
      <c r="F5" s="74" t="s">
        <v>68</v>
      </c>
      <c r="G5" s="75"/>
      <c r="H5" s="76"/>
      <c r="I5" s="60"/>
      <c r="J5" s="77"/>
      <c r="K5" s="78"/>
    </row>
    <row r="6" spans="2:11" ht="15" customHeight="1" x14ac:dyDescent="0.15">
      <c r="B6" s="44"/>
      <c r="C6" s="63"/>
      <c r="D6" s="63"/>
      <c r="E6" s="65"/>
      <c r="F6" s="66" t="str">
        <f t="shared" si="0"/>
        <v/>
      </c>
      <c r="G6" s="67"/>
      <c r="H6" s="68"/>
      <c r="I6" s="69"/>
      <c r="J6" s="70"/>
      <c r="K6" s="71"/>
    </row>
    <row r="7" spans="2:11" ht="15" customHeight="1" x14ac:dyDescent="0.15">
      <c r="B7" s="54"/>
      <c r="C7" s="72" t="s">
        <v>103</v>
      </c>
      <c r="D7" s="72"/>
      <c r="E7" s="1">
        <v>1</v>
      </c>
      <c r="F7" s="74" t="s">
        <v>68</v>
      </c>
      <c r="G7" s="75"/>
      <c r="H7" s="76"/>
      <c r="I7" s="60"/>
      <c r="J7" s="77"/>
      <c r="K7" s="78"/>
    </row>
    <row r="8" spans="2:11" ht="15" customHeight="1" x14ac:dyDescent="0.15">
      <c r="B8" s="44"/>
      <c r="C8" s="63"/>
      <c r="D8" s="81"/>
      <c r="E8" s="65"/>
      <c r="F8" s="66" t="str">
        <f t="shared" ref="F8:F34" si="1">IF(ISBLANK(E8)=0,F9,"")</f>
        <v/>
      </c>
      <c r="G8" s="67"/>
      <c r="H8" s="68"/>
      <c r="I8" s="69"/>
      <c r="J8" s="70"/>
      <c r="K8" s="71"/>
    </row>
    <row r="9" spans="2:11" ht="15" customHeight="1" x14ac:dyDescent="0.15">
      <c r="B9" s="54"/>
      <c r="C9" s="72" t="s">
        <v>104</v>
      </c>
      <c r="D9" s="82" t="s">
        <v>105</v>
      </c>
      <c r="E9" s="1">
        <v>1</v>
      </c>
      <c r="F9" s="74" t="s">
        <v>68</v>
      </c>
      <c r="G9" s="75"/>
      <c r="H9" s="76"/>
      <c r="I9" s="60"/>
      <c r="J9" s="77"/>
      <c r="K9" s="78"/>
    </row>
    <row r="10" spans="2:11" ht="15" customHeight="1" x14ac:dyDescent="0.15">
      <c r="B10" s="44"/>
      <c r="C10" s="63"/>
      <c r="D10" s="81"/>
      <c r="E10" s="65"/>
      <c r="F10" s="66" t="str">
        <f t="shared" si="1"/>
        <v/>
      </c>
      <c r="G10" s="67"/>
      <c r="H10" s="68"/>
      <c r="I10" s="69"/>
      <c r="J10" s="70"/>
      <c r="K10" s="71"/>
    </row>
    <row r="11" spans="2:11" ht="15" customHeight="1" x14ac:dyDescent="0.15">
      <c r="B11" s="54"/>
      <c r="C11" s="72"/>
      <c r="D11" s="82"/>
      <c r="E11" s="1"/>
      <c r="F11" s="74"/>
      <c r="G11" s="75"/>
      <c r="H11" s="76"/>
      <c r="I11" s="60"/>
      <c r="J11" s="77"/>
      <c r="K11" s="78"/>
    </row>
    <row r="12" spans="2:11" ht="15" customHeight="1" x14ac:dyDescent="0.15">
      <c r="B12" s="44"/>
      <c r="C12" s="63" t="s">
        <v>106</v>
      </c>
      <c r="D12" s="81"/>
      <c r="E12" s="65"/>
      <c r="F12" s="66" t="str">
        <f t="shared" ref="F12" si="2">IF(ISBLANK(E12)=0,F13,"")</f>
        <v/>
      </c>
      <c r="G12" s="67"/>
      <c r="H12" s="68"/>
      <c r="I12" s="69"/>
      <c r="J12" s="70"/>
      <c r="K12" s="71"/>
    </row>
    <row r="13" spans="2:11" ht="15" customHeight="1" x14ac:dyDescent="0.15">
      <c r="B13" s="54"/>
      <c r="C13" s="72" t="s">
        <v>107</v>
      </c>
      <c r="D13" s="82"/>
      <c r="E13" s="1">
        <v>1</v>
      </c>
      <c r="F13" s="74" t="s">
        <v>68</v>
      </c>
      <c r="G13" s="75"/>
      <c r="H13" s="76"/>
      <c r="I13" s="60"/>
      <c r="J13" s="77"/>
      <c r="K13" s="78"/>
    </row>
    <row r="14" spans="2:11" ht="15" customHeight="1" x14ac:dyDescent="0.15">
      <c r="B14" s="44"/>
      <c r="C14" s="63"/>
      <c r="D14" s="81"/>
      <c r="E14" s="65"/>
      <c r="F14" s="66" t="str">
        <f t="shared" ref="F14" si="3">IF(ISBLANK(E14)=0,F15,"")</f>
        <v/>
      </c>
      <c r="G14" s="67"/>
      <c r="H14" s="68"/>
      <c r="I14" s="69"/>
      <c r="J14" s="70"/>
      <c r="K14" s="71"/>
    </row>
    <row r="15" spans="2:11" ht="15" customHeight="1" x14ac:dyDescent="0.15">
      <c r="B15" s="54"/>
      <c r="C15" s="72" t="s">
        <v>108</v>
      </c>
      <c r="D15" s="82"/>
      <c r="E15" s="2">
        <v>1</v>
      </c>
      <c r="F15" s="74" t="s">
        <v>68</v>
      </c>
      <c r="G15" s="75"/>
      <c r="H15" s="76"/>
      <c r="I15" s="60"/>
      <c r="J15" s="77"/>
      <c r="K15" s="78"/>
    </row>
    <row r="16" spans="2:11" ht="15" customHeight="1" x14ac:dyDescent="0.15">
      <c r="B16" s="44"/>
      <c r="C16" s="63"/>
      <c r="D16" s="81"/>
      <c r="E16" s="65"/>
      <c r="F16" s="66" t="str">
        <f t="shared" ref="F16" si="4">IF(ISBLANK(E16)=0,F17,"")</f>
        <v/>
      </c>
      <c r="G16" s="67"/>
      <c r="H16" s="68"/>
      <c r="I16" s="69"/>
      <c r="J16" s="70"/>
      <c r="K16" s="71"/>
    </row>
    <row r="17" spans="2:11" ht="15" customHeight="1" x14ac:dyDescent="0.15">
      <c r="B17" s="54"/>
      <c r="C17" s="72"/>
      <c r="D17" s="82"/>
      <c r="E17" s="1"/>
      <c r="F17" s="74"/>
      <c r="G17" s="75"/>
      <c r="H17" s="76"/>
      <c r="I17" s="60"/>
      <c r="J17" s="77"/>
      <c r="K17" s="78"/>
    </row>
    <row r="18" spans="2:11" ht="15" customHeight="1" x14ac:dyDescent="0.15">
      <c r="B18" s="44"/>
      <c r="C18" s="63"/>
      <c r="D18" s="81"/>
      <c r="E18" s="65"/>
      <c r="F18" s="66" t="str">
        <f t="shared" ref="F18" si="5">IF(ISBLANK(E18)=0,F19,"")</f>
        <v/>
      </c>
      <c r="G18" s="67"/>
      <c r="H18" s="68"/>
      <c r="I18" s="69"/>
      <c r="J18" s="70"/>
      <c r="K18" s="71"/>
    </row>
    <row r="19" spans="2:11" ht="15" customHeight="1" x14ac:dyDescent="0.15">
      <c r="B19" s="54"/>
      <c r="C19" s="72"/>
      <c r="D19" s="82"/>
      <c r="E19" s="2"/>
      <c r="F19" s="74"/>
      <c r="G19" s="75"/>
      <c r="H19" s="76"/>
      <c r="I19" s="60"/>
      <c r="J19" s="77"/>
      <c r="K19" s="78"/>
    </row>
    <row r="20" spans="2:11" ht="15" customHeight="1" x14ac:dyDescent="0.15">
      <c r="B20" s="44"/>
      <c r="C20" s="63"/>
      <c r="D20" s="81"/>
      <c r="E20" s="65"/>
      <c r="F20" s="66" t="str">
        <f t="shared" si="1"/>
        <v/>
      </c>
      <c r="G20" s="67"/>
      <c r="H20" s="68"/>
      <c r="I20" s="69"/>
      <c r="J20" s="70"/>
      <c r="K20" s="71"/>
    </row>
    <row r="21" spans="2:11" ht="15" customHeight="1" x14ac:dyDescent="0.15">
      <c r="B21" s="54"/>
      <c r="C21" s="72"/>
      <c r="D21" s="82"/>
      <c r="E21" s="1"/>
      <c r="F21" s="74"/>
      <c r="G21" s="75"/>
      <c r="H21" s="76"/>
      <c r="I21" s="60"/>
      <c r="J21" s="77"/>
      <c r="K21" s="78"/>
    </row>
    <row r="22" spans="2:11" ht="15" customHeight="1" x14ac:dyDescent="0.15">
      <c r="B22" s="44"/>
      <c r="C22" s="83"/>
      <c r="D22" s="81"/>
      <c r="E22" s="65"/>
      <c r="F22" s="66" t="str">
        <f t="shared" si="1"/>
        <v/>
      </c>
      <c r="G22" s="67"/>
      <c r="H22" s="68"/>
      <c r="I22" s="69"/>
      <c r="J22" s="70"/>
      <c r="K22" s="71"/>
    </row>
    <row r="23" spans="2:11" ht="15" customHeight="1" x14ac:dyDescent="0.15">
      <c r="B23" s="54"/>
      <c r="C23" s="84"/>
      <c r="D23" s="82"/>
      <c r="E23" s="1"/>
      <c r="F23" s="74"/>
      <c r="G23" s="75"/>
      <c r="H23" s="76"/>
      <c r="I23" s="60"/>
      <c r="J23" s="77"/>
      <c r="K23" s="78"/>
    </row>
    <row r="24" spans="2:11" ht="15" customHeight="1" x14ac:dyDescent="0.15">
      <c r="B24" s="44"/>
      <c r="C24" s="63"/>
      <c r="D24" s="64"/>
      <c r="E24" s="65"/>
      <c r="F24" s="66" t="str">
        <f t="shared" si="1"/>
        <v/>
      </c>
      <c r="G24" s="67"/>
      <c r="H24" s="68"/>
      <c r="I24" s="69"/>
      <c r="J24" s="70"/>
      <c r="K24" s="71"/>
    </row>
    <row r="25" spans="2:11" ht="15" customHeight="1" x14ac:dyDescent="0.15">
      <c r="B25" s="54"/>
      <c r="C25" s="72"/>
      <c r="D25" s="73"/>
      <c r="E25" s="1"/>
      <c r="F25" s="74"/>
      <c r="G25" s="75"/>
      <c r="H25" s="76"/>
      <c r="I25" s="60"/>
      <c r="J25" s="77"/>
      <c r="K25" s="78"/>
    </row>
    <row r="26" spans="2:11" ht="15" customHeight="1" x14ac:dyDescent="0.15">
      <c r="B26" s="85"/>
      <c r="C26" s="63"/>
      <c r="D26" s="81"/>
      <c r="E26" s="65"/>
      <c r="F26" s="66" t="str">
        <f t="shared" si="1"/>
        <v/>
      </c>
      <c r="G26" s="67"/>
      <c r="H26" s="68"/>
      <c r="I26" s="69"/>
      <c r="J26" s="70"/>
      <c r="K26" s="71"/>
    </row>
    <row r="27" spans="2:11" ht="15" customHeight="1" x14ac:dyDescent="0.15">
      <c r="B27" s="54"/>
      <c r="C27" s="72"/>
      <c r="D27" s="82"/>
      <c r="E27" s="1"/>
      <c r="F27" s="74"/>
      <c r="G27" s="75"/>
      <c r="H27" s="76"/>
      <c r="I27" s="60"/>
      <c r="J27" s="77"/>
      <c r="K27" s="78"/>
    </row>
    <row r="28" spans="2:11" ht="15" customHeight="1" x14ac:dyDescent="0.15">
      <c r="B28" s="85"/>
      <c r="C28" s="86"/>
      <c r="D28" s="87"/>
      <c r="E28" s="88"/>
      <c r="F28" s="66" t="str">
        <f t="shared" si="1"/>
        <v/>
      </c>
      <c r="G28" s="90"/>
      <c r="H28" s="91"/>
      <c r="I28" s="92"/>
      <c r="J28" s="93"/>
      <c r="K28" s="94"/>
    </row>
    <row r="29" spans="2:11" ht="15" customHeight="1" x14ac:dyDescent="0.15">
      <c r="B29" s="54"/>
      <c r="C29" s="84"/>
      <c r="D29" s="82"/>
      <c r="E29" s="1"/>
      <c r="F29" s="74"/>
      <c r="G29" s="75"/>
      <c r="H29" s="76"/>
      <c r="I29" s="60"/>
      <c r="J29" s="77"/>
      <c r="K29" s="78"/>
    </row>
    <row r="30" spans="2:11" ht="15" customHeight="1" x14ac:dyDescent="0.15">
      <c r="B30" s="85"/>
      <c r="C30" s="86"/>
      <c r="D30" s="87"/>
      <c r="E30" s="88"/>
      <c r="F30" s="66" t="str">
        <f t="shared" si="1"/>
        <v/>
      </c>
      <c r="G30" s="90"/>
      <c r="H30" s="91"/>
      <c r="I30" s="92"/>
      <c r="J30" s="93"/>
      <c r="K30" s="94"/>
    </row>
    <row r="31" spans="2:11" ht="15" customHeight="1" x14ac:dyDescent="0.15">
      <c r="B31" s="54"/>
      <c r="C31" s="84"/>
      <c r="D31" s="82"/>
      <c r="E31" s="1"/>
      <c r="F31" s="74"/>
      <c r="G31" s="75"/>
      <c r="H31" s="76"/>
      <c r="I31" s="60"/>
      <c r="J31" s="77"/>
      <c r="K31" s="78"/>
    </row>
    <row r="32" spans="2:11" ht="15" customHeight="1" x14ac:dyDescent="0.15">
      <c r="B32" s="85"/>
      <c r="C32" s="86"/>
      <c r="D32" s="87"/>
      <c r="E32" s="88"/>
      <c r="F32" s="66" t="str">
        <f t="shared" si="1"/>
        <v/>
      </c>
      <c r="G32" s="90"/>
      <c r="H32" s="91"/>
      <c r="I32" s="92"/>
      <c r="J32" s="93"/>
      <c r="K32" s="94"/>
    </row>
    <row r="33" spans="2:11" ht="15" customHeight="1" x14ac:dyDescent="0.15">
      <c r="B33" s="54"/>
      <c r="C33" s="84"/>
      <c r="D33" s="82"/>
      <c r="E33" s="1"/>
      <c r="F33" s="74"/>
      <c r="G33" s="75"/>
      <c r="H33" s="76"/>
      <c r="I33" s="60"/>
      <c r="J33" s="77"/>
      <c r="K33" s="78"/>
    </row>
    <row r="34" spans="2:11" ht="15" customHeight="1" x14ac:dyDescent="0.15">
      <c r="B34" s="85"/>
      <c r="C34" s="83"/>
      <c r="D34" s="81"/>
      <c r="E34" s="65"/>
      <c r="F34" s="66" t="str">
        <f t="shared" si="1"/>
        <v/>
      </c>
      <c r="G34" s="90"/>
      <c r="H34" s="91"/>
      <c r="I34" s="92"/>
      <c r="J34" s="93"/>
      <c r="K34" s="94"/>
    </row>
    <row r="35" spans="2:11" ht="15" customHeight="1" x14ac:dyDescent="0.15">
      <c r="B35" s="54"/>
      <c r="C35" s="84"/>
      <c r="D35" s="82"/>
      <c r="E35" s="1"/>
      <c r="F35" s="74"/>
      <c r="G35" s="75"/>
      <c r="H35" s="76"/>
      <c r="I35" s="60"/>
      <c r="J35" s="77"/>
      <c r="K35" s="78"/>
    </row>
    <row r="36" spans="2:11" ht="15" customHeight="1" x14ac:dyDescent="0.15">
      <c r="B36" s="95"/>
      <c r="C36" s="96"/>
      <c r="D36" s="97"/>
      <c r="E36" s="98"/>
      <c r="F36" s="99"/>
      <c r="G36" s="100"/>
      <c r="H36" s="68"/>
      <c r="I36" s="101"/>
      <c r="J36" s="101"/>
      <c r="K36" s="102"/>
    </row>
    <row r="37" spans="2:11" ht="15" customHeight="1" x14ac:dyDescent="0.15">
      <c r="B37" s="103"/>
      <c r="C37" s="103" t="s">
        <v>81</v>
      </c>
      <c r="D37" s="104"/>
      <c r="E37" s="57"/>
      <c r="F37" s="58"/>
      <c r="G37" s="59"/>
      <c r="H37" s="76"/>
      <c r="I37" s="60"/>
      <c r="J37" s="60"/>
      <c r="K37" s="105"/>
    </row>
  </sheetData>
  <dataConsolidate/>
  <phoneticPr fontId="19"/>
  <printOptions horizontalCentered="1" verticalCentered="1"/>
  <pageMargins left="0.31496062992125984" right="0.31496062992125984" top="0.9055118110236221" bottom="0.31496062992125984" header="0.41" footer="0.11811023622047245"/>
  <pageSetup paperSize="9" fitToHeight="100" orientation="landscape" blackAndWhite="1" horizontalDpi="300" verticalDpi="300" r:id="rId1"/>
  <headerFooter alignWithMargins="0">
    <oddHeader>&amp;R&amp;UＮｏ．&amp;P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67458-66CF-46BB-85E4-18FC365D2DB0}">
  <sheetPr syncVertical="1" syncRef="G4" transitionEvaluation="1" codeName="Sheet8">
    <tabColor rgb="FF00B050"/>
  </sheetPr>
  <dimension ref="A1:K39"/>
  <sheetViews>
    <sheetView showGridLines="0" view="pageBreakPreview" zoomScale="80" zoomScaleNormal="75" zoomScaleSheetLayoutView="80" workbookViewId="0">
      <pane xSplit="6" ySplit="3" topLeftCell="G4" activePane="bottomRight" state="frozen"/>
      <selection sqref="A1:XFD1048576"/>
      <selection pane="topRight" sqref="A1:XFD1048576"/>
      <selection pane="bottomLeft" sqref="A1:XFD1048576"/>
      <selection pane="bottomRight" activeCell="B1" sqref="B1"/>
    </sheetView>
  </sheetViews>
  <sheetFormatPr defaultColWidth="13.375" defaultRowHeight="15" customHeight="1" x14ac:dyDescent="0.15"/>
  <cols>
    <col min="1" max="1" width="4.125" style="43" hidden="1" customWidth="1"/>
    <col min="2" max="2" width="4.125" style="40" customWidth="1"/>
    <col min="3" max="3" width="24.125" style="40" customWidth="1"/>
    <col min="4" max="4" width="45.625" style="106" customWidth="1"/>
    <col min="5" max="5" width="10.625" style="107" customWidth="1"/>
    <col min="6" max="6" width="5.125" style="108" customWidth="1"/>
    <col min="7" max="7" width="12.625" style="109" customWidth="1"/>
    <col min="8" max="8" width="14.125" style="109" customWidth="1"/>
    <col min="9" max="9" width="27.25" style="108" hidden="1" customWidth="1"/>
    <col min="10" max="10" width="27.375" style="108" hidden="1" customWidth="1"/>
    <col min="11" max="11" width="27.75" style="110" customWidth="1" collapsed="1"/>
    <col min="12" max="16384" width="13.375" style="43"/>
  </cols>
  <sheetData>
    <row r="1" spans="2:11" ht="15" customHeight="1" x14ac:dyDescent="0.15">
      <c r="B1" s="36"/>
      <c r="C1" s="36" t="s">
        <v>53</v>
      </c>
      <c r="D1" s="36" t="s">
        <v>54</v>
      </c>
      <c r="E1" s="37" t="s">
        <v>55</v>
      </c>
      <c r="F1" s="38" t="s">
        <v>56</v>
      </c>
      <c r="G1" s="38" t="s">
        <v>57</v>
      </c>
      <c r="H1" s="38" t="s">
        <v>58</v>
      </c>
      <c r="I1" s="38"/>
      <c r="J1" s="38"/>
      <c r="K1" s="39" t="s">
        <v>59</v>
      </c>
    </row>
    <row r="2" spans="2:11" ht="15" customHeight="1" x14ac:dyDescent="0.15">
      <c r="B2" s="44"/>
      <c r="C2" s="45" t="str">
        <f>IF(直工内訳Aa!C8="","",+直工内訳Aa!C8)</f>
        <v/>
      </c>
      <c r="D2" s="46"/>
      <c r="E2" s="47"/>
      <c r="F2" s="48"/>
      <c r="G2" s="49"/>
      <c r="H2" s="49"/>
      <c r="I2" s="50"/>
      <c r="J2" s="50"/>
      <c r="K2" s="51"/>
    </row>
    <row r="3" spans="2:11" ht="15" customHeight="1" x14ac:dyDescent="0.15">
      <c r="B3" s="54">
        <f>+直工内訳Aa!B9</f>
        <v>2</v>
      </c>
      <c r="C3" s="55" t="str">
        <f>+直工内訳Aa!C9</f>
        <v>本館浄化槽解体工事</v>
      </c>
      <c r="D3" s="56"/>
      <c r="E3" s="57"/>
      <c r="F3" s="58"/>
      <c r="G3" s="59"/>
      <c r="H3" s="59"/>
      <c r="I3" s="60"/>
      <c r="J3" s="60"/>
      <c r="K3" s="61"/>
    </row>
    <row r="4" spans="2:11" ht="15" customHeight="1" x14ac:dyDescent="0.15">
      <c r="B4" s="44"/>
      <c r="C4" s="63"/>
      <c r="D4" s="81"/>
      <c r="E4" s="65"/>
      <c r="F4" s="66" t="str">
        <f t="shared" ref="F4:F34" si="0">IF(ISBLANK(E4)=0,F5,"")</f>
        <v/>
      </c>
      <c r="G4" s="67"/>
      <c r="H4" s="68"/>
      <c r="I4" s="69"/>
      <c r="J4" s="70"/>
      <c r="K4" s="71"/>
    </row>
    <row r="5" spans="2:11" ht="15" customHeight="1" x14ac:dyDescent="0.15">
      <c r="B5" s="54"/>
      <c r="C5" s="72" t="s">
        <v>109</v>
      </c>
      <c r="D5" s="82" t="s">
        <v>110</v>
      </c>
      <c r="E5" s="1">
        <v>115</v>
      </c>
      <c r="F5" s="74" t="s">
        <v>111</v>
      </c>
      <c r="G5" s="75"/>
      <c r="H5" s="76"/>
      <c r="I5" s="60"/>
      <c r="J5" s="77"/>
      <c r="K5" s="78"/>
    </row>
    <row r="6" spans="2:11" ht="15" customHeight="1" x14ac:dyDescent="0.15">
      <c r="B6" s="44"/>
      <c r="C6" s="63"/>
      <c r="D6" s="81"/>
      <c r="E6" s="65"/>
      <c r="F6" s="66" t="str">
        <f t="shared" si="0"/>
        <v/>
      </c>
      <c r="G6" s="67"/>
      <c r="H6" s="68"/>
      <c r="I6" s="69"/>
      <c r="J6" s="70"/>
      <c r="K6" s="71"/>
    </row>
    <row r="7" spans="2:11" ht="15" customHeight="1" x14ac:dyDescent="0.15">
      <c r="B7" s="54"/>
      <c r="C7" s="72" t="s">
        <v>112</v>
      </c>
      <c r="D7" s="82"/>
      <c r="E7" s="1">
        <v>108</v>
      </c>
      <c r="F7" s="74" t="s">
        <v>113</v>
      </c>
      <c r="G7" s="75"/>
      <c r="H7" s="76"/>
      <c r="I7" s="60"/>
      <c r="J7" s="77"/>
      <c r="K7" s="78"/>
    </row>
    <row r="8" spans="2:11" ht="15" customHeight="1" x14ac:dyDescent="0.15">
      <c r="B8" s="44"/>
      <c r="C8" s="63"/>
      <c r="D8" s="81"/>
      <c r="E8" s="65"/>
      <c r="F8" s="66" t="str">
        <f t="shared" si="0"/>
        <v/>
      </c>
      <c r="G8" s="67"/>
      <c r="H8" s="68"/>
      <c r="I8" s="69"/>
      <c r="J8" s="70"/>
      <c r="K8" s="71"/>
    </row>
    <row r="9" spans="2:11" ht="15" customHeight="1" x14ac:dyDescent="0.15">
      <c r="B9" s="54"/>
      <c r="C9" s="72" t="s">
        <v>114</v>
      </c>
      <c r="D9" s="82" t="s">
        <v>115</v>
      </c>
      <c r="E9" s="1">
        <v>1</v>
      </c>
      <c r="F9" s="74" t="s">
        <v>113</v>
      </c>
      <c r="G9" s="75"/>
      <c r="H9" s="76"/>
      <c r="I9" s="60"/>
      <c r="J9" s="77"/>
      <c r="K9" s="78"/>
    </row>
    <row r="10" spans="2:11" ht="15" customHeight="1" x14ac:dyDescent="0.15">
      <c r="B10" s="44"/>
      <c r="C10" s="63"/>
      <c r="D10" s="81"/>
      <c r="E10" s="65"/>
      <c r="F10" s="66" t="str">
        <f t="shared" si="0"/>
        <v/>
      </c>
      <c r="G10" s="67"/>
      <c r="H10" s="68"/>
      <c r="I10" s="69"/>
      <c r="J10" s="70"/>
      <c r="K10" s="71"/>
    </row>
    <row r="11" spans="2:11" ht="15" customHeight="1" x14ac:dyDescent="0.15">
      <c r="B11" s="54"/>
      <c r="C11" s="72" t="s">
        <v>116</v>
      </c>
      <c r="D11" s="82" t="s">
        <v>115</v>
      </c>
      <c r="E11" s="1">
        <v>3</v>
      </c>
      <c r="F11" s="74" t="s">
        <v>113</v>
      </c>
      <c r="G11" s="75"/>
      <c r="H11" s="76"/>
      <c r="I11" s="60"/>
      <c r="J11" s="77"/>
      <c r="K11" s="78"/>
    </row>
    <row r="12" spans="2:11" ht="15" customHeight="1" x14ac:dyDescent="0.15">
      <c r="B12" s="44"/>
      <c r="C12" s="63"/>
      <c r="D12" s="81"/>
      <c r="E12" s="65"/>
      <c r="F12" s="66" t="str">
        <f t="shared" si="0"/>
        <v/>
      </c>
      <c r="G12" s="67"/>
      <c r="H12" s="68"/>
      <c r="I12" s="69"/>
      <c r="J12" s="70"/>
      <c r="K12" s="71"/>
    </row>
    <row r="13" spans="2:11" ht="15" customHeight="1" x14ac:dyDescent="0.15">
      <c r="B13" s="54"/>
      <c r="C13" s="72" t="s">
        <v>117</v>
      </c>
      <c r="D13" s="82" t="s">
        <v>118</v>
      </c>
      <c r="E13" s="2">
        <v>1</v>
      </c>
      <c r="F13" s="74" t="s">
        <v>119</v>
      </c>
      <c r="G13" s="75"/>
      <c r="H13" s="76"/>
      <c r="I13" s="60"/>
      <c r="J13" s="77"/>
      <c r="K13" s="78"/>
    </row>
    <row r="14" spans="2:11" ht="15" customHeight="1" x14ac:dyDescent="0.15">
      <c r="B14" s="44"/>
      <c r="C14" s="63"/>
      <c r="D14" s="81"/>
      <c r="E14" s="65"/>
      <c r="F14" s="66" t="str">
        <f t="shared" si="0"/>
        <v/>
      </c>
      <c r="G14" s="67"/>
      <c r="H14" s="68"/>
      <c r="I14" s="69"/>
      <c r="J14" s="70"/>
      <c r="K14" s="71"/>
    </row>
    <row r="15" spans="2:11" ht="15" customHeight="1" x14ac:dyDescent="0.15">
      <c r="B15" s="54"/>
      <c r="C15" s="72" t="s">
        <v>120</v>
      </c>
      <c r="D15" s="82" t="s">
        <v>121</v>
      </c>
      <c r="E15" s="2">
        <v>665</v>
      </c>
      <c r="F15" s="74" t="s">
        <v>113</v>
      </c>
      <c r="G15" s="75"/>
      <c r="H15" s="76"/>
      <c r="I15" s="60"/>
      <c r="J15" s="77"/>
      <c r="K15" s="78"/>
    </row>
    <row r="16" spans="2:11" ht="15" customHeight="1" x14ac:dyDescent="0.15">
      <c r="B16" s="44"/>
      <c r="C16" s="83"/>
      <c r="D16" s="81"/>
      <c r="E16" s="65"/>
      <c r="F16" s="66" t="str">
        <f t="shared" si="0"/>
        <v/>
      </c>
      <c r="G16" s="67"/>
      <c r="H16" s="68"/>
      <c r="I16" s="69"/>
      <c r="J16" s="70"/>
      <c r="K16" s="71"/>
    </row>
    <row r="17" spans="2:11" ht="15" customHeight="1" x14ac:dyDescent="0.15">
      <c r="B17" s="54"/>
      <c r="C17" s="72" t="s">
        <v>122</v>
      </c>
      <c r="D17" s="82" t="s">
        <v>123</v>
      </c>
      <c r="E17" s="2">
        <v>1</v>
      </c>
      <c r="F17" s="74" t="s">
        <v>119</v>
      </c>
      <c r="G17" s="75"/>
      <c r="H17" s="76"/>
      <c r="I17" s="60"/>
      <c r="J17" s="77"/>
      <c r="K17" s="78"/>
    </row>
    <row r="18" spans="2:11" ht="15" customHeight="1" x14ac:dyDescent="0.15">
      <c r="B18" s="44"/>
      <c r="C18" s="63"/>
      <c r="D18" s="81"/>
      <c r="E18" s="65"/>
      <c r="F18" s="66" t="str">
        <f t="shared" ref="F18" si="1">IF(ISBLANK(E18)=0,F19,"")</f>
        <v/>
      </c>
      <c r="G18" s="67"/>
      <c r="H18" s="68"/>
      <c r="I18" s="69"/>
      <c r="J18" s="70"/>
      <c r="K18" s="71"/>
    </row>
    <row r="19" spans="2:11" ht="15" customHeight="1" x14ac:dyDescent="0.15">
      <c r="B19" s="54"/>
      <c r="C19" s="72" t="s">
        <v>124</v>
      </c>
      <c r="D19" s="82" t="s">
        <v>125</v>
      </c>
      <c r="E19" s="1">
        <v>1</v>
      </c>
      <c r="F19" s="74" t="s">
        <v>119</v>
      </c>
      <c r="G19" s="75"/>
      <c r="H19" s="76"/>
      <c r="I19" s="60"/>
      <c r="J19" s="77"/>
      <c r="K19" s="78"/>
    </row>
    <row r="20" spans="2:11" ht="15" customHeight="1" x14ac:dyDescent="0.15">
      <c r="B20" s="44"/>
      <c r="C20" s="63"/>
      <c r="D20" s="81"/>
      <c r="E20" s="65"/>
      <c r="F20" s="66" t="str">
        <f t="shared" si="0"/>
        <v/>
      </c>
      <c r="G20" s="67"/>
      <c r="H20" s="68"/>
      <c r="I20" s="69"/>
      <c r="J20" s="70"/>
      <c r="K20" s="71"/>
    </row>
    <row r="21" spans="2:11" ht="15" customHeight="1" x14ac:dyDescent="0.15">
      <c r="B21" s="54"/>
      <c r="C21" s="72"/>
      <c r="D21" s="82"/>
      <c r="E21" s="1"/>
      <c r="F21" s="74"/>
      <c r="G21" s="75"/>
      <c r="H21" s="76"/>
      <c r="I21" s="60"/>
      <c r="J21" s="77"/>
      <c r="K21" s="78"/>
    </row>
    <row r="22" spans="2:11" ht="15" customHeight="1" x14ac:dyDescent="0.15">
      <c r="B22" s="44"/>
      <c r="C22" s="83"/>
      <c r="D22" s="81"/>
      <c r="E22" s="65"/>
      <c r="F22" s="66" t="str">
        <f t="shared" si="0"/>
        <v/>
      </c>
      <c r="G22" s="67"/>
      <c r="H22" s="68"/>
      <c r="I22" s="69"/>
      <c r="J22" s="70"/>
      <c r="K22" s="71"/>
    </row>
    <row r="23" spans="2:11" ht="15" customHeight="1" x14ac:dyDescent="0.15">
      <c r="B23" s="54"/>
      <c r="C23" s="84"/>
      <c r="D23" s="82"/>
      <c r="E23" s="1"/>
      <c r="F23" s="74"/>
      <c r="G23" s="75"/>
      <c r="H23" s="76"/>
      <c r="I23" s="60"/>
      <c r="J23" s="77"/>
      <c r="K23" s="78"/>
    </row>
    <row r="24" spans="2:11" ht="15" customHeight="1" x14ac:dyDescent="0.15">
      <c r="B24" s="44"/>
      <c r="C24" s="63"/>
      <c r="D24" s="64"/>
      <c r="E24" s="65"/>
      <c r="F24" s="66" t="str">
        <f t="shared" si="0"/>
        <v/>
      </c>
      <c r="G24" s="67"/>
      <c r="H24" s="68"/>
      <c r="I24" s="69"/>
      <c r="J24" s="70"/>
      <c r="K24" s="71"/>
    </row>
    <row r="25" spans="2:11" ht="15" customHeight="1" x14ac:dyDescent="0.15">
      <c r="B25" s="54"/>
      <c r="C25" s="72"/>
      <c r="D25" s="73"/>
      <c r="E25" s="1"/>
      <c r="F25" s="74"/>
      <c r="G25" s="75"/>
      <c r="H25" s="76"/>
      <c r="I25" s="60"/>
      <c r="J25" s="77"/>
      <c r="K25" s="78"/>
    </row>
    <row r="26" spans="2:11" ht="15" customHeight="1" x14ac:dyDescent="0.15">
      <c r="B26" s="44"/>
      <c r="C26" s="63"/>
      <c r="D26" s="81"/>
      <c r="E26" s="65"/>
      <c r="F26" s="66" t="str">
        <f t="shared" si="0"/>
        <v/>
      </c>
      <c r="G26" s="67"/>
      <c r="H26" s="68"/>
      <c r="I26" s="69"/>
      <c r="J26" s="70"/>
      <c r="K26" s="71"/>
    </row>
    <row r="27" spans="2:11" ht="15" customHeight="1" x14ac:dyDescent="0.15">
      <c r="B27" s="54"/>
      <c r="C27" s="72"/>
      <c r="D27" s="82"/>
      <c r="E27" s="1"/>
      <c r="F27" s="74"/>
      <c r="G27" s="75"/>
      <c r="H27" s="76"/>
      <c r="I27" s="60"/>
      <c r="J27" s="77"/>
      <c r="K27" s="78"/>
    </row>
    <row r="28" spans="2:11" ht="15" customHeight="1" x14ac:dyDescent="0.15">
      <c r="B28" s="85"/>
      <c r="C28" s="86"/>
      <c r="D28" s="87"/>
      <c r="E28" s="88"/>
      <c r="F28" s="66" t="str">
        <f t="shared" si="0"/>
        <v/>
      </c>
      <c r="G28" s="90"/>
      <c r="H28" s="91"/>
      <c r="I28" s="92"/>
      <c r="J28" s="93"/>
      <c r="K28" s="94"/>
    </row>
    <row r="29" spans="2:11" ht="15" customHeight="1" x14ac:dyDescent="0.15">
      <c r="B29" s="54"/>
      <c r="C29" s="84"/>
      <c r="D29" s="82"/>
      <c r="E29" s="1"/>
      <c r="F29" s="74"/>
      <c r="G29" s="75"/>
      <c r="H29" s="76"/>
      <c r="I29" s="60"/>
      <c r="J29" s="77"/>
      <c r="K29" s="78"/>
    </row>
    <row r="30" spans="2:11" ht="15" customHeight="1" x14ac:dyDescent="0.15">
      <c r="B30" s="85"/>
      <c r="C30" s="86"/>
      <c r="D30" s="87"/>
      <c r="E30" s="88"/>
      <c r="F30" s="66" t="str">
        <f t="shared" si="0"/>
        <v/>
      </c>
      <c r="G30" s="90"/>
      <c r="H30" s="91"/>
      <c r="I30" s="92"/>
      <c r="J30" s="93"/>
      <c r="K30" s="94"/>
    </row>
    <row r="31" spans="2:11" ht="15" customHeight="1" x14ac:dyDescent="0.15">
      <c r="B31" s="54"/>
      <c r="C31" s="84"/>
      <c r="D31" s="82"/>
      <c r="E31" s="1"/>
      <c r="F31" s="74"/>
      <c r="G31" s="75"/>
      <c r="H31" s="76"/>
      <c r="I31" s="60"/>
      <c r="J31" s="77"/>
      <c r="K31" s="78"/>
    </row>
    <row r="32" spans="2:11" ht="15" customHeight="1" x14ac:dyDescent="0.15">
      <c r="B32" s="85"/>
      <c r="C32" s="86"/>
      <c r="D32" s="87"/>
      <c r="E32" s="88"/>
      <c r="F32" s="66" t="str">
        <f t="shared" si="0"/>
        <v/>
      </c>
      <c r="G32" s="90"/>
      <c r="H32" s="91"/>
      <c r="I32" s="92"/>
      <c r="J32" s="93"/>
      <c r="K32" s="94"/>
    </row>
    <row r="33" spans="2:11" ht="15" customHeight="1" x14ac:dyDescent="0.15">
      <c r="B33" s="54"/>
      <c r="C33" s="84"/>
      <c r="D33" s="82"/>
      <c r="E33" s="1"/>
      <c r="F33" s="74"/>
      <c r="G33" s="75"/>
      <c r="H33" s="76"/>
      <c r="I33" s="60"/>
      <c r="J33" s="77"/>
      <c r="K33" s="78"/>
    </row>
    <row r="34" spans="2:11" ht="15" customHeight="1" x14ac:dyDescent="0.15">
      <c r="B34" s="44"/>
      <c r="C34" s="83"/>
      <c r="D34" s="81"/>
      <c r="E34" s="65"/>
      <c r="F34" s="66" t="str">
        <f t="shared" si="0"/>
        <v/>
      </c>
      <c r="G34" s="67"/>
      <c r="H34" s="68"/>
      <c r="I34" s="69"/>
      <c r="J34" s="70"/>
      <c r="K34" s="71"/>
    </row>
    <row r="35" spans="2:11" ht="15" customHeight="1" x14ac:dyDescent="0.15">
      <c r="B35" s="54"/>
      <c r="C35" s="84"/>
      <c r="D35" s="82"/>
      <c r="E35" s="1"/>
      <c r="F35" s="74"/>
      <c r="G35" s="75"/>
      <c r="H35" s="76"/>
      <c r="I35" s="60"/>
      <c r="J35" s="77"/>
      <c r="K35" s="78"/>
    </row>
    <row r="36" spans="2:11" ht="15" customHeight="1" x14ac:dyDescent="0.15">
      <c r="B36" s="95"/>
      <c r="C36" s="96"/>
      <c r="D36" s="97"/>
      <c r="E36" s="98"/>
      <c r="F36" s="99"/>
      <c r="G36" s="100"/>
      <c r="H36" s="68"/>
      <c r="I36" s="101"/>
      <c r="J36" s="101"/>
      <c r="K36" s="102"/>
    </row>
    <row r="37" spans="2:11" ht="15" customHeight="1" x14ac:dyDescent="0.15">
      <c r="B37" s="103"/>
      <c r="C37" s="103" t="s">
        <v>81</v>
      </c>
      <c r="D37" s="104"/>
      <c r="E37" s="57"/>
      <c r="F37" s="58"/>
      <c r="G37" s="59"/>
      <c r="H37" s="76"/>
      <c r="I37" s="60"/>
      <c r="J37" s="60"/>
      <c r="K37" s="105"/>
    </row>
    <row r="39" spans="2:11" ht="15" customHeight="1" x14ac:dyDescent="0.15">
      <c r="H39" s="110"/>
    </row>
  </sheetData>
  <dataConsolidate/>
  <phoneticPr fontId="19"/>
  <printOptions horizontalCentered="1" verticalCentered="1"/>
  <pageMargins left="0.31496062992125984" right="0.31496062992125984" top="0.9055118110236221" bottom="0.31496062992125984" header="0.41" footer="0.11811023622047245"/>
  <pageSetup paperSize="9" fitToHeight="100" orientation="landscape" blackAndWhite="1" horizontalDpi="300" verticalDpi="300" r:id="rId1"/>
  <headerFooter alignWithMargins="0">
    <oddHeader>&amp;R&amp;UＮｏ．&amp;P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285B5-5BDC-44D0-95C3-B3D245793EAC}">
  <sheetPr syncVertical="1" syncRef="G4" transitionEvaluation="1" codeName="Sheet9">
    <tabColor rgb="FF00B050"/>
  </sheetPr>
  <dimension ref="A1:K37"/>
  <sheetViews>
    <sheetView showGridLines="0" view="pageBreakPreview" zoomScale="80" zoomScaleNormal="75" zoomScaleSheetLayoutView="80" workbookViewId="0">
      <pane xSplit="6" ySplit="3" topLeftCell="G4" activePane="bottomRight" state="frozen"/>
      <selection sqref="A1:XFD1048576"/>
      <selection pane="topRight" sqref="A1:XFD1048576"/>
      <selection pane="bottomLeft" sqref="A1:XFD1048576"/>
      <selection pane="bottomRight" activeCell="B1" sqref="B1"/>
    </sheetView>
  </sheetViews>
  <sheetFormatPr defaultColWidth="13.375" defaultRowHeight="15" customHeight="1" x14ac:dyDescent="0.15"/>
  <cols>
    <col min="1" max="1" width="4.125" style="43" hidden="1" customWidth="1"/>
    <col min="2" max="2" width="4.125" style="40" customWidth="1"/>
    <col min="3" max="3" width="24.125" style="40" customWidth="1"/>
    <col min="4" max="4" width="45.625" style="106" customWidth="1"/>
    <col min="5" max="5" width="10.625" style="107" customWidth="1"/>
    <col min="6" max="6" width="5.125" style="108" customWidth="1"/>
    <col min="7" max="7" width="12.625" style="109" customWidth="1"/>
    <col min="8" max="8" width="14.125" style="109" customWidth="1"/>
    <col min="9" max="9" width="18.25" style="108" hidden="1" customWidth="1"/>
    <col min="10" max="10" width="27.875" style="108" hidden="1" customWidth="1"/>
    <col min="11" max="11" width="27.75" style="110" customWidth="1" collapsed="1"/>
    <col min="12" max="16384" width="13.375" style="43"/>
  </cols>
  <sheetData>
    <row r="1" spans="2:11" ht="15" customHeight="1" x14ac:dyDescent="0.15">
      <c r="B1" s="36"/>
      <c r="C1" s="36" t="s">
        <v>53</v>
      </c>
      <c r="D1" s="36" t="s">
        <v>54</v>
      </c>
      <c r="E1" s="37" t="s">
        <v>55</v>
      </c>
      <c r="F1" s="38" t="s">
        <v>56</v>
      </c>
      <c r="G1" s="38" t="s">
        <v>57</v>
      </c>
      <c r="H1" s="38" t="s">
        <v>58</v>
      </c>
      <c r="I1" s="38"/>
      <c r="J1" s="38"/>
      <c r="K1" s="39" t="s">
        <v>59</v>
      </c>
    </row>
    <row r="2" spans="2:11" ht="15" customHeight="1" x14ac:dyDescent="0.15">
      <c r="B2" s="44"/>
      <c r="C2" s="45" t="str">
        <f>IF(直工内訳Aa!C10="","",+直工内訳Aa!C10)</f>
        <v/>
      </c>
      <c r="D2" s="46"/>
      <c r="E2" s="47"/>
      <c r="F2" s="48"/>
      <c r="G2" s="49"/>
      <c r="H2" s="49"/>
      <c r="I2" s="50"/>
      <c r="J2" s="50"/>
      <c r="K2" s="51"/>
    </row>
    <row r="3" spans="2:11" ht="15" customHeight="1" x14ac:dyDescent="0.15">
      <c r="B3" s="54">
        <f>+直工内訳Aa!B11</f>
        <v>3</v>
      </c>
      <c r="C3" s="55" t="str">
        <f>+直工内訳Aa!C11</f>
        <v>しいたけ栽培施設解体工事</v>
      </c>
      <c r="D3" s="56"/>
      <c r="E3" s="57"/>
      <c r="F3" s="58"/>
      <c r="G3" s="59"/>
      <c r="H3" s="59"/>
      <c r="I3" s="60"/>
      <c r="J3" s="60"/>
      <c r="K3" s="61"/>
    </row>
    <row r="4" spans="2:11" ht="15" customHeight="1" x14ac:dyDescent="0.15">
      <c r="B4" s="44"/>
      <c r="C4" s="63" t="s">
        <v>126</v>
      </c>
      <c r="D4" s="64"/>
      <c r="E4" s="65"/>
      <c r="F4" s="66" t="str">
        <f>IF(ISBLANK(E4)=0,F5,"")</f>
        <v/>
      </c>
      <c r="G4" s="67"/>
      <c r="H4" s="68"/>
      <c r="I4" s="69"/>
      <c r="J4" s="70"/>
      <c r="K4" s="71"/>
    </row>
    <row r="5" spans="2:11" ht="15" customHeight="1" x14ac:dyDescent="0.15">
      <c r="B5" s="54"/>
      <c r="C5" s="72" t="s">
        <v>127</v>
      </c>
      <c r="D5" s="73" t="s">
        <v>128</v>
      </c>
      <c r="E5" s="1">
        <v>1</v>
      </c>
      <c r="F5" s="74" t="s">
        <v>119</v>
      </c>
      <c r="G5" s="75"/>
      <c r="H5" s="76"/>
      <c r="I5" s="60"/>
      <c r="J5" s="77"/>
      <c r="K5" s="78"/>
    </row>
    <row r="6" spans="2:11" ht="15" customHeight="1" x14ac:dyDescent="0.15">
      <c r="B6" s="44"/>
      <c r="C6" s="63"/>
      <c r="D6" s="81"/>
      <c r="E6" s="65"/>
      <c r="F6" s="66" t="str">
        <f>IF(ISBLANK(E6)=0,F7,"")</f>
        <v/>
      </c>
      <c r="G6" s="67"/>
      <c r="H6" s="68"/>
      <c r="I6" s="69"/>
      <c r="J6" s="70"/>
      <c r="K6" s="71"/>
    </row>
    <row r="7" spans="2:11" ht="15" customHeight="1" x14ac:dyDescent="0.15">
      <c r="B7" s="54"/>
      <c r="C7" s="72" t="s">
        <v>129</v>
      </c>
      <c r="D7" s="82" t="s">
        <v>130</v>
      </c>
      <c r="E7" s="1">
        <v>1</v>
      </c>
      <c r="F7" s="74" t="s">
        <v>119</v>
      </c>
      <c r="G7" s="75"/>
      <c r="H7" s="76"/>
      <c r="I7" s="60"/>
      <c r="J7" s="77"/>
      <c r="K7" s="78"/>
    </row>
    <row r="8" spans="2:11" ht="15" customHeight="1" x14ac:dyDescent="0.15">
      <c r="B8" s="44"/>
      <c r="C8" s="63"/>
      <c r="D8" s="81"/>
      <c r="E8" s="65"/>
      <c r="F8" s="66" t="str">
        <f>IF(ISBLANK(E8)=0,F9,"")</f>
        <v/>
      </c>
      <c r="G8" s="67"/>
      <c r="H8" s="68"/>
      <c r="I8" s="69"/>
      <c r="J8" s="70"/>
      <c r="K8" s="71"/>
    </row>
    <row r="9" spans="2:11" ht="15" customHeight="1" x14ac:dyDescent="0.15">
      <c r="B9" s="54"/>
      <c r="C9" s="72" t="s">
        <v>131</v>
      </c>
      <c r="D9" s="82"/>
      <c r="E9" s="1">
        <v>1</v>
      </c>
      <c r="F9" s="74" t="s">
        <v>119</v>
      </c>
      <c r="G9" s="75"/>
      <c r="H9" s="76"/>
      <c r="I9" s="60"/>
      <c r="J9" s="77"/>
      <c r="K9" s="78"/>
    </row>
    <row r="10" spans="2:11" ht="15" customHeight="1" x14ac:dyDescent="0.15">
      <c r="B10" s="44"/>
      <c r="C10" s="63"/>
      <c r="D10" s="81"/>
      <c r="E10" s="65"/>
      <c r="F10" s="66" t="str">
        <f>IF(ISBLANK(E10)=0,F11,"")</f>
        <v/>
      </c>
      <c r="G10" s="67"/>
      <c r="H10" s="68"/>
      <c r="I10" s="69"/>
      <c r="J10" s="70"/>
      <c r="K10" s="71"/>
    </row>
    <row r="11" spans="2:11" ht="15" customHeight="1" x14ac:dyDescent="0.15">
      <c r="B11" s="54"/>
      <c r="C11" s="72" t="s">
        <v>132</v>
      </c>
      <c r="D11" s="82"/>
      <c r="E11" s="1">
        <v>1</v>
      </c>
      <c r="F11" s="74" t="s">
        <v>119</v>
      </c>
      <c r="G11" s="75"/>
      <c r="H11" s="76"/>
      <c r="I11" s="60"/>
      <c r="J11" s="77"/>
      <c r="K11" s="78"/>
    </row>
    <row r="12" spans="2:11" ht="15" customHeight="1" x14ac:dyDescent="0.15">
      <c r="B12" s="44"/>
      <c r="C12" s="63"/>
      <c r="D12" s="64"/>
      <c r="E12" s="65"/>
      <c r="F12" s="66" t="str">
        <f>IF(ISBLANK(E12)=0,F13,"")</f>
        <v/>
      </c>
      <c r="G12" s="67"/>
      <c r="H12" s="68"/>
      <c r="I12" s="69"/>
      <c r="J12" s="70"/>
      <c r="K12" s="71"/>
    </row>
    <row r="13" spans="2:11" ht="15" customHeight="1" x14ac:dyDescent="0.15">
      <c r="B13" s="54"/>
      <c r="C13" s="72"/>
      <c r="D13" s="73"/>
      <c r="E13" s="1"/>
      <c r="F13" s="74"/>
      <c r="G13" s="75"/>
      <c r="H13" s="76"/>
      <c r="I13" s="60"/>
      <c r="J13" s="77"/>
      <c r="K13" s="78"/>
    </row>
    <row r="14" spans="2:11" ht="15" customHeight="1" x14ac:dyDescent="0.15">
      <c r="B14" s="44"/>
      <c r="C14" s="63" t="s">
        <v>133</v>
      </c>
      <c r="D14" s="81"/>
      <c r="E14" s="65"/>
      <c r="F14" s="66" t="str">
        <f>IF(ISBLANK(E14)=0,F15,"")</f>
        <v/>
      </c>
      <c r="G14" s="67"/>
      <c r="H14" s="68"/>
      <c r="I14" s="69"/>
      <c r="J14" s="70"/>
      <c r="K14" s="71"/>
    </row>
    <row r="15" spans="2:11" ht="15" customHeight="1" x14ac:dyDescent="0.15">
      <c r="B15" s="54"/>
      <c r="C15" s="72" t="s">
        <v>134</v>
      </c>
      <c r="D15" s="82" t="s">
        <v>135</v>
      </c>
      <c r="E15" s="1">
        <v>1</v>
      </c>
      <c r="F15" s="74" t="s">
        <v>119</v>
      </c>
      <c r="G15" s="75"/>
      <c r="H15" s="76"/>
      <c r="I15" s="60"/>
      <c r="J15" s="77"/>
      <c r="K15" s="78"/>
    </row>
    <row r="16" spans="2:11" ht="15" customHeight="1" x14ac:dyDescent="0.15">
      <c r="B16" s="44"/>
      <c r="C16" s="83"/>
      <c r="D16" s="81"/>
      <c r="E16" s="65"/>
      <c r="F16" s="66" t="str">
        <f>IF(ISBLANK(E16)=0,F17,"")</f>
        <v/>
      </c>
      <c r="G16" s="67"/>
      <c r="H16" s="68"/>
      <c r="I16" s="69"/>
      <c r="J16" s="70"/>
      <c r="K16" s="71"/>
    </row>
    <row r="17" spans="2:11" ht="15" customHeight="1" x14ac:dyDescent="0.15">
      <c r="B17" s="54"/>
      <c r="C17" s="84" t="s">
        <v>136</v>
      </c>
      <c r="D17" s="82"/>
      <c r="E17" s="1">
        <v>1</v>
      </c>
      <c r="F17" s="74" t="s">
        <v>119</v>
      </c>
      <c r="G17" s="75"/>
      <c r="H17" s="76"/>
      <c r="I17" s="60"/>
      <c r="J17" s="77"/>
      <c r="K17" s="78"/>
    </row>
    <row r="18" spans="2:11" ht="15" customHeight="1" x14ac:dyDescent="0.15">
      <c r="B18" s="44"/>
      <c r="C18" s="63"/>
      <c r="D18" s="64"/>
      <c r="E18" s="65"/>
      <c r="F18" s="66" t="str">
        <f>IF(ISBLANK(E18)=0,F19,"")</f>
        <v/>
      </c>
      <c r="G18" s="67"/>
      <c r="H18" s="68"/>
      <c r="I18" s="69"/>
      <c r="J18" s="70"/>
      <c r="K18" s="71"/>
    </row>
    <row r="19" spans="2:11" ht="15" customHeight="1" x14ac:dyDescent="0.15">
      <c r="B19" s="54"/>
      <c r="C19" s="72"/>
      <c r="D19" s="73"/>
      <c r="E19" s="1"/>
      <c r="F19" s="74"/>
      <c r="G19" s="75"/>
      <c r="H19" s="76"/>
      <c r="I19" s="60"/>
      <c r="J19" s="77"/>
      <c r="K19" s="78"/>
    </row>
    <row r="20" spans="2:11" ht="15" customHeight="1" x14ac:dyDescent="0.15">
      <c r="B20" s="44"/>
      <c r="C20" s="63" t="s">
        <v>137</v>
      </c>
      <c r="D20" s="81"/>
      <c r="E20" s="65"/>
      <c r="F20" s="66" t="str">
        <f>IF(ISBLANK(E20)=0,F21,"")</f>
        <v/>
      </c>
      <c r="G20" s="67"/>
      <c r="H20" s="68"/>
      <c r="I20" s="69"/>
      <c r="J20" s="70"/>
      <c r="K20" s="71"/>
    </row>
    <row r="21" spans="2:11" ht="15" customHeight="1" x14ac:dyDescent="0.15">
      <c r="B21" s="54"/>
      <c r="C21" s="72" t="s">
        <v>138</v>
      </c>
      <c r="D21" s="82"/>
      <c r="E21" s="1">
        <v>3</v>
      </c>
      <c r="F21" s="74" t="s">
        <v>139</v>
      </c>
      <c r="G21" s="75"/>
      <c r="H21" s="76"/>
      <c r="I21" s="60"/>
      <c r="J21" s="77"/>
      <c r="K21" s="78"/>
    </row>
    <row r="22" spans="2:11" ht="15" customHeight="1" x14ac:dyDescent="0.15">
      <c r="B22" s="44"/>
      <c r="C22" s="83"/>
      <c r="D22" s="81"/>
      <c r="E22" s="65"/>
      <c r="F22" s="66" t="str">
        <f>IF(ISBLANK(E22)=0,F23,"")</f>
        <v/>
      </c>
      <c r="G22" s="67"/>
      <c r="H22" s="68"/>
      <c r="I22" s="69"/>
      <c r="J22" s="70"/>
      <c r="K22" s="71"/>
    </row>
    <row r="23" spans="2:11" ht="15" customHeight="1" x14ac:dyDescent="0.15">
      <c r="B23" s="54"/>
      <c r="C23" s="84" t="s">
        <v>136</v>
      </c>
      <c r="D23" s="82"/>
      <c r="E23" s="1">
        <v>1</v>
      </c>
      <c r="F23" s="74" t="s">
        <v>119</v>
      </c>
      <c r="G23" s="75"/>
      <c r="H23" s="76"/>
      <c r="I23" s="60"/>
      <c r="J23" s="77"/>
      <c r="K23" s="78"/>
    </row>
    <row r="24" spans="2:11" ht="15" customHeight="1" x14ac:dyDescent="0.15">
      <c r="B24" s="44"/>
      <c r="C24" s="63"/>
      <c r="D24" s="64"/>
      <c r="E24" s="65"/>
      <c r="F24" s="66" t="str">
        <f>IF(ISBLANK(E24)=0,F25,"")</f>
        <v/>
      </c>
      <c r="G24" s="67"/>
      <c r="H24" s="68"/>
      <c r="I24" s="69"/>
      <c r="J24" s="70"/>
      <c r="K24" s="71"/>
    </row>
    <row r="25" spans="2:11" ht="15" customHeight="1" x14ac:dyDescent="0.15">
      <c r="B25" s="54"/>
      <c r="C25" s="72"/>
      <c r="D25" s="73"/>
      <c r="E25" s="1"/>
      <c r="F25" s="74"/>
      <c r="G25" s="75"/>
      <c r="H25" s="76"/>
      <c r="I25" s="60"/>
      <c r="J25" s="77"/>
      <c r="K25" s="78"/>
    </row>
    <row r="26" spans="2:11" ht="15" customHeight="1" x14ac:dyDescent="0.15">
      <c r="B26" s="44"/>
      <c r="C26" s="63"/>
      <c r="D26" s="81"/>
      <c r="E26" s="65"/>
      <c r="F26" s="66" t="str">
        <f>IF(ISBLANK(E26)=0,F27,"")</f>
        <v/>
      </c>
      <c r="G26" s="67"/>
      <c r="H26" s="68"/>
      <c r="I26" s="69"/>
      <c r="J26" s="70"/>
      <c r="K26" s="71"/>
    </row>
    <row r="27" spans="2:11" ht="15" customHeight="1" x14ac:dyDescent="0.15">
      <c r="B27" s="54"/>
      <c r="C27" s="72"/>
      <c r="D27" s="82"/>
      <c r="E27" s="1"/>
      <c r="F27" s="74"/>
      <c r="G27" s="75"/>
      <c r="H27" s="76"/>
      <c r="I27" s="60"/>
      <c r="J27" s="77"/>
      <c r="K27" s="78"/>
    </row>
    <row r="28" spans="2:11" ht="15" customHeight="1" x14ac:dyDescent="0.15">
      <c r="B28" s="85"/>
      <c r="C28" s="86"/>
      <c r="D28" s="87"/>
      <c r="E28" s="88"/>
      <c r="F28" s="89" t="str">
        <f t="shared" ref="F28" si="0">IF(ISBLANK(E28)=0,F29,"")</f>
        <v/>
      </c>
      <c r="G28" s="90"/>
      <c r="H28" s="91"/>
      <c r="I28" s="92"/>
      <c r="J28" s="93"/>
      <c r="K28" s="94"/>
    </row>
    <row r="29" spans="2:11" ht="15" customHeight="1" x14ac:dyDescent="0.15">
      <c r="B29" s="54"/>
      <c r="C29" s="84"/>
      <c r="D29" s="82"/>
      <c r="E29" s="1"/>
      <c r="F29" s="74"/>
      <c r="G29" s="75"/>
      <c r="H29" s="76"/>
      <c r="I29" s="60"/>
      <c r="J29" s="77"/>
      <c r="K29" s="78"/>
    </row>
    <row r="30" spans="2:11" ht="15" customHeight="1" x14ac:dyDescent="0.15">
      <c r="B30" s="85"/>
      <c r="C30" s="86"/>
      <c r="D30" s="87"/>
      <c r="E30" s="88"/>
      <c r="F30" s="89" t="str">
        <f t="shared" ref="F30" si="1">IF(ISBLANK(E30)=0,F31,"")</f>
        <v/>
      </c>
      <c r="G30" s="90"/>
      <c r="H30" s="91"/>
      <c r="I30" s="92"/>
      <c r="J30" s="93"/>
      <c r="K30" s="94"/>
    </row>
    <row r="31" spans="2:11" ht="15" customHeight="1" x14ac:dyDescent="0.15">
      <c r="B31" s="54"/>
      <c r="C31" s="84"/>
      <c r="D31" s="82"/>
      <c r="E31" s="1"/>
      <c r="F31" s="74"/>
      <c r="G31" s="75"/>
      <c r="H31" s="76"/>
      <c r="I31" s="60"/>
      <c r="J31" s="77"/>
      <c r="K31" s="78"/>
    </row>
    <row r="32" spans="2:11" ht="15" customHeight="1" x14ac:dyDescent="0.15">
      <c r="B32" s="85"/>
      <c r="C32" s="86"/>
      <c r="D32" s="87"/>
      <c r="E32" s="88"/>
      <c r="F32" s="89" t="str">
        <f t="shared" ref="F32" si="2">IF(ISBLANK(E32)=0,F33,"")</f>
        <v/>
      </c>
      <c r="G32" s="90"/>
      <c r="H32" s="91"/>
      <c r="I32" s="92"/>
      <c r="J32" s="93"/>
      <c r="K32" s="94"/>
    </row>
    <row r="33" spans="2:11" ht="15" customHeight="1" x14ac:dyDescent="0.15">
      <c r="B33" s="54"/>
      <c r="C33" s="84"/>
      <c r="D33" s="82"/>
      <c r="E33" s="1"/>
      <c r="F33" s="74"/>
      <c r="G33" s="75"/>
      <c r="H33" s="76"/>
      <c r="I33" s="60"/>
      <c r="J33" s="77"/>
      <c r="K33" s="78"/>
    </row>
    <row r="34" spans="2:11" ht="15" customHeight="1" x14ac:dyDescent="0.15">
      <c r="B34" s="44"/>
      <c r="C34" s="83"/>
      <c r="D34" s="81"/>
      <c r="E34" s="65"/>
      <c r="F34" s="66" t="str">
        <f>IF(ISBLANK(E34)=0,F35,"")</f>
        <v/>
      </c>
      <c r="G34" s="67"/>
      <c r="H34" s="68"/>
      <c r="I34" s="69"/>
      <c r="J34" s="70"/>
      <c r="K34" s="71"/>
    </row>
    <row r="35" spans="2:11" ht="15" customHeight="1" x14ac:dyDescent="0.15">
      <c r="B35" s="54"/>
      <c r="C35" s="84"/>
      <c r="D35" s="82"/>
      <c r="E35" s="1"/>
      <c r="F35" s="74"/>
      <c r="G35" s="75"/>
      <c r="H35" s="76"/>
      <c r="I35" s="60"/>
      <c r="J35" s="77"/>
      <c r="K35" s="78"/>
    </row>
    <row r="36" spans="2:11" ht="15" customHeight="1" x14ac:dyDescent="0.15">
      <c r="B36" s="95"/>
      <c r="C36" s="96"/>
      <c r="D36" s="97"/>
      <c r="E36" s="98"/>
      <c r="F36" s="99"/>
      <c r="G36" s="100"/>
      <c r="H36" s="68"/>
      <c r="I36" s="101"/>
      <c r="J36" s="101"/>
      <c r="K36" s="102"/>
    </row>
    <row r="37" spans="2:11" ht="15" customHeight="1" x14ac:dyDescent="0.15">
      <c r="B37" s="103"/>
      <c r="C37" s="103" t="s">
        <v>81</v>
      </c>
      <c r="D37" s="104"/>
      <c r="E37" s="57"/>
      <c r="F37" s="58"/>
      <c r="G37" s="59"/>
      <c r="H37" s="76"/>
      <c r="I37" s="60"/>
      <c r="J37" s="60"/>
      <c r="K37" s="105"/>
    </row>
  </sheetData>
  <dataConsolidate/>
  <phoneticPr fontId="19"/>
  <printOptions horizontalCentered="1" verticalCentered="1"/>
  <pageMargins left="0.31496062992125984" right="0.31496062992125984" top="0.9055118110236221" bottom="0.31496062992125984" header="0.41" footer="0.11811023622047245"/>
  <pageSetup paperSize="9" fitToHeight="100" orientation="landscape" blackAndWhite="1" horizontalDpi="300" verticalDpi="300" r:id="rId1"/>
  <headerFooter alignWithMargins="0">
    <oddHeader>&amp;R&amp;UＮｏ．&amp;P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17</vt:i4>
      </vt:variant>
    </vt:vector>
  </HeadingPairs>
  <TitlesOfParts>
    <vt:vector size="27" baseType="lpstr">
      <vt:lpstr>工事設計書</vt:lpstr>
      <vt:lpstr>工事価格書</vt:lpstr>
      <vt:lpstr>直工内訳Aa</vt:lpstr>
      <vt:lpstr>共通仮設内訳Ba</vt:lpstr>
      <vt:lpstr>現場管理内訳Bb</vt:lpstr>
      <vt:lpstr>一般管理等内訳Bc</vt:lpstr>
      <vt:lpstr>Aa01</vt:lpstr>
      <vt:lpstr>Aa02</vt:lpstr>
      <vt:lpstr>Aa03</vt:lpstr>
      <vt:lpstr>Aa04</vt:lpstr>
      <vt:lpstr>'Aa01'!Print_Area</vt:lpstr>
      <vt:lpstr>'Aa02'!Print_Area</vt:lpstr>
      <vt:lpstr>'Aa03'!Print_Area</vt:lpstr>
      <vt:lpstr>'Aa04'!Print_Area</vt:lpstr>
      <vt:lpstr>一般管理等内訳Bc!Print_Area</vt:lpstr>
      <vt:lpstr>共通仮設内訳Ba!Print_Area</vt:lpstr>
      <vt:lpstr>現場管理内訳Bb!Print_Area</vt:lpstr>
      <vt:lpstr>工事価格書!Print_Area</vt:lpstr>
      <vt:lpstr>工事設計書!Print_Area</vt:lpstr>
      <vt:lpstr>直工内訳Aa!Print_Area</vt:lpstr>
      <vt:lpstr>'Aa01'!Print_Titles</vt:lpstr>
      <vt:lpstr>'Aa02'!Print_Titles</vt:lpstr>
      <vt:lpstr>'Aa03'!Print_Titles</vt:lpstr>
      <vt:lpstr>'Aa04'!Print_Titles</vt:lpstr>
      <vt:lpstr>共通仮設内訳Ba!Print_Titles</vt:lpstr>
      <vt:lpstr>現場管理内訳Bb!Print_Titles</vt:lpstr>
      <vt:lpstr>直工内訳Aa!Print_Titles</vt:lpstr>
    </vt:vector>
  </TitlesOfParts>
  <Company>tajimicity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平野 義武</dc:creator>
  <cp:lastModifiedBy>平野 義武</cp:lastModifiedBy>
  <dcterms:created xsi:type="dcterms:W3CDTF">2025-12-15T08:23:25Z</dcterms:created>
  <dcterms:modified xsi:type="dcterms:W3CDTF">2025-12-16T04:10:11Z</dcterms:modified>
</cp:coreProperties>
</file>