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原さんより受取る　指名通知（入札HP用データ）\R7\0702\0636道改第6-12号\"/>
    </mc:Choice>
  </mc:AlternateContent>
  <bookViews>
    <workbookView xWindow="0" yWindow="0" windowWidth="20490" windowHeight="7530" tabRatio="835"/>
  </bookViews>
  <sheets>
    <sheet name="数量総括" sheetId="8" r:id="rId1"/>
    <sheet name="舗装展開図１" sheetId="9" r:id="rId2"/>
    <sheet name="舗装展開図２" sheetId="12" r:id="rId3"/>
    <sheet name="区画線" sheetId="11" r:id="rId4"/>
  </sheets>
  <externalReferences>
    <externalReference r:id="rId5"/>
    <externalReference r:id="rId6"/>
    <externalReference r:id="rId7"/>
    <externalReference r:id="rId8"/>
  </externalReferences>
  <definedNames>
    <definedName name="￥" localSheetId="2">#REF!</definedName>
    <definedName name="￥">#REF!</definedName>
    <definedName name="\0">#N/A</definedName>
    <definedName name="\a" localSheetId="2">#REF!</definedName>
    <definedName name="\a">#REF!</definedName>
    <definedName name="\b" localSheetId="2">#REF!</definedName>
    <definedName name="\b">#REF!</definedName>
    <definedName name="\C" localSheetId="3">#REF!</definedName>
    <definedName name="\C" localSheetId="2">#REF!</definedName>
    <definedName name="\C">#REF!</definedName>
    <definedName name="\d" localSheetId="2">#REF!</definedName>
    <definedName name="\d">#REF!</definedName>
    <definedName name="\E" localSheetId="3">#REF!</definedName>
    <definedName name="\E" localSheetId="2">#REF!</definedName>
    <definedName name="\E">#REF!</definedName>
    <definedName name="\F" localSheetId="3">#REF!</definedName>
    <definedName name="\F" localSheetId="2">#REF!</definedName>
    <definedName name="\F">#REF!</definedName>
    <definedName name="\n" localSheetId="2">[1]縁石!#REF!</definedName>
    <definedName name="\n">[1]縁石!#REF!</definedName>
    <definedName name="\P" localSheetId="3">#REF!</definedName>
    <definedName name="\P" localSheetId="2">#REF!</definedName>
    <definedName name="\P">#REF!</definedName>
    <definedName name="\R" localSheetId="3">#REF!</definedName>
    <definedName name="\R" localSheetId="2">#REF!</definedName>
    <definedName name="\R">#REF!</definedName>
    <definedName name="\X" localSheetId="3">#REF!</definedName>
    <definedName name="\X" localSheetId="2">#REF!</definedName>
    <definedName name="\X">#REF!</definedName>
    <definedName name="\Y" localSheetId="3">#REF!</definedName>
    <definedName name="\Y" localSheetId="2">#REF!</definedName>
    <definedName name="\Y">#REF!</definedName>
    <definedName name="\Z" localSheetId="3">#REF!</definedName>
    <definedName name="\Z" localSheetId="2">#REF!</definedName>
    <definedName name="\Z">#REF!</definedName>
    <definedName name="・" localSheetId="2">#REF!</definedName>
    <definedName name="・">#REF!</definedName>
    <definedName name="a" localSheetId="2">#REF!</definedName>
    <definedName name="a">#REF!</definedName>
    <definedName name="Ｂ">#N/A</definedName>
    <definedName name="ｆ" localSheetId="2">#REF!</definedName>
    <definedName name="ｆ">#REF!</definedName>
    <definedName name="input" localSheetId="2">#REF!</definedName>
    <definedName name="input">#REF!</definedName>
    <definedName name="p" localSheetId="2">#REF!</definedName>
    <definedName name="p">#REF!</definedName>
    <definedName name="_xlnm.Print_Area" localSheetId="3">区画線!$A$1:$K$22</definedName>
    <definedName name="_xlnm.Print_Area" localSheetId="0">数量総括!$A$1:$G$37</definedName>
    <definedName name="_xlnm.Print_Area" localSheetId="1">舗装展開図１!$A$1:$R$46</definedName>
    <definedName name="_xlnm.Print_Area" localSheetId="2">舗装展開図２!$A$1:$R$46</definedName>
    <definedName name="_xlnm.Print_Area">#REF!</definedName>
    <definedName name="PRINT_AREA_MI" localSheetId="3">#REF!</definedName>
    <definedName name="PRINT_AREA_MI" localSheetId="0">#REF!</definedName>
    <definedName name="PRINT_AREA_MI" localSheetId="2">#REF!</definedName>
    <definedName name="PRINT_AREA_MI">#REF!</definedName>
    <definedName name="_xlnm.Print_Titles" localSheetId="0">数量総括!$1:$4</definedName>
    <definedName name="PU3側溝Ｂ" localSheetId="2">[2]数量計算書!#REF!</definedName>
    <definedName name="PU3側溝Ｂ">[2]数量計算書!#REF!</definedName>
    <definedName name="ｙ" localSheetId="2">#REF!</definedName>
    <definedName name="ｙ">#REF!</definedName>
    <definedName name="階段Ａ任">#N/A</definedName>
    <definedName name="街渠桝" localSheetId="2">[2]数量計算書!#REF!</definedName>
    <definedName name="街渠桝">[2]数量計算書!#REF!</definedName>
    <definedName name="屈折桝Ⅰ型" localSheetId="2">[2]数量計算書!#REF!</definedName>
    <definedName name="屈折桝Ⅰ型">[2]数量計算書!#REF!</definedName>
    <definedName name="屈折桝Ⅱ型" localSheetId="2">[2]数量計算書!#REF!</definedName>
    <definedName name="屈折桝Ⅱ型">[2]数量計算書!#REF!</definedName>
    <definedName name="屈折桝Ⅲ型" localSheetId="2">[2]数量計算書!#REF!</definedName>
    <definedName name="屈折桝Ⅲ型">[2]数量計算書!#REF!</definedName>
    <definedName name="計算書" localSheetId="2">#REF!</definedName>
    <definedName name="計算書">#REF!</definedName>
    <definedName name="種別">[3]種別!$A$9:$B$410</definedName>
    <definedName name="重量表" localSheetId="3">#REF!</definedName>
    <definedName name="重量表" localSheetId="2">#REF!</definedName>
    <definedName name="重量表">#REF!</definedName>
    <definedName name="路肩延長調書" localSheetId="2">[4]数量計算書!#REF!</definedName>
    <definedName name="路肩延長調書">[4]数量計算書!#REF!</definedName>
  </definedNames>
  <calcPr calcId="162913"/>
</workbook>
</file>

<file path=xl/calcChain.xml><?xml version="1.0" encoding="utf-8"?>
<calcChain xmlns="http://schemas.openxmlformats.org/spreadsheetml/2006/main">
  <c r="N16" i="12" l="1"/>
  <c r="Q22" i="9"/>
  <c r="P22" i="9"/>
  <c r="N18" i="9"/>
  <c r="F13" i="8" s="1"/>
  <c r="M15" i="12"/>
  <c r="M13" i="12"/>
  <c r="M10" i="12"/>
  <c r="M9" i="12"/>
  <c r="J43" i="12"/>
  <c r="I43" i="12"/>
  <c r="F43" i="12"/>
  <c r="D43" i="12"/>
  <c r="B43" i="12"/>
  <c r="J41" i="12"/>
  <c r="I41" i="12"/>
  <c r="F41" i="12"/>
  <c r="D41" i="12"/>
  <c r="B41" i="12"/>
  <c r="J39" i="12"/>
  <c r="I39" i="12"/>
  <c r="G39" i="12"/>
  <c r="F39" i="12"/>
  <c r="D39" i="12"/>
  <c r="B39" i="12"/>
  <c r="J37" i="12"/>
  <c r="I37" i="12"/>
  <c r="G37" i="12"/>
  <c r="F37" i="12"/>
  <c r="D37" i="12"/>
  <c r="B37" i="12"/>
  <c r="J35" i="12"/>
  <c r="I35" i="12"/>
  <c r="G35" i="12"/>
  <c r="F35" i="12"/>
  <c r="D35" i="12"/>
  <c r="B35" i="12"/>
  <c r="J33" i="12"/>
  <c r="I33" i="12"/>
  <c r="G33" i="12"/>
  <c r="F33" i="12"/>
  <c r="D33" i="12"/>
  <c r="B33" i="12"/>
  <c r="J31" i="12"/>
  <c r="I31" i="12"/>
  <c r="G31" i="12"/>
  <c r="F31" i="12"/>
  <c r="D31" i="12"/>
  <c r="B31" i="12"/>
  <c r="J29" i="12"/>
  <c r="I29" i="12"/>
  <c r="G29" i="12"/>
  <c r="F29" i="12"/>
  <c r="D29" i="12"/>
  <c r="B29" i="12"/>
  <c r="J27" i="12"/>
  <c r="I27" i="12"/>
  <c r="G27" i="12"/>
  <c r="F27" i="12"/>
  <c r="D27" i="12"/>
  <c r="B27" i="12"/>
  <c r="J25" i="12"/>
  <c r="I25" i="12"/>
  <c r="F25" i="12"/>
  <c r="D25" i="12"/>
  <c r="B25" i="12"/>
  <c r="I23" i="12"/>
  <c r="G23" i="12"/>
  <c r="J23" i="12" s="1"/>
  <c r="F23" i="12"/>
  <c r="D23" i="12"/>
  <c r="B23" i="12"/>
  <c r="I21" i="12"/>
  <c r="F21" i="12"/>
  <c r="G21" i="12" s="1"/>
  <c r="J21" i="12" s="1"/>
  <c r="D21" i="12"/>
  <c r="B21" i="12"/>
  <c r="I19" i="12"/>
  <c r="F19" i="12"/>
  <c r="G19" i="12" s="1"/>
  <c r="D19" i="12"/>
  <c r="B19" i="12"/>
  <c r="I17" i="12"/>
  <c r="F17" i="12"/>
  <c r="G17" i="12" s="1"/>
  <c r="D17" i="12"/>
  <c r="B17" i="12"/>
  <c r="I15" i="12"/>
  <c r="F15" i="12"/>
  <c r="G15" i="12" s="1"/>
  <c r="D15" i="12"/>
  <c r="B15" i="12"/>
  <c r="M14" i="12"/>
  <c r="I13" i="12"/>
  <c r="F13" i="12"/>
  <c r="G13" i="12" s="1"/>
  <c r="D13" i="12"/>
  <c r="B13" i="12"/>
  <c r="M12" i="12"/>
  <c r="M11" i="12"/>
  <c r="I11" i="12"/>
  <c r="F11" i="12"/>
  <c r="G11" i="12" s="1"/>
  <c r="D11" i="12"/>
  <c r="B11" i="12"/>
  <c r="I9" i="12"/>
  <c r="F9" i="12"/>
  <c r="G9" i="12" s="1"/>
  <c r="D9" i="12"/>
  <c r="B9" i="12"/>
  <c r="I7" i="12"/>
  <c r="F7" i="12"/>
  <c r="G7" i="12" s="1"/>
  <c r="D7" i="12"/>
  <c r="B7" i="12"/>
  <c r="J5" i="12"/>
  <c r="D5" i="12"/>
  <c r="B5" i="12"/>
  <c r="J7" i="12" l="1"/>
  <c r="J9" i="12"/>
  <c r="J13" i="12"/>
  <c r="J17" i="12"/>
  <c r="J19" i="12"/>
  <c r="J15" i="12"/>
  <c r="J11" i="12"/>
  <c r="J45" i="12"/>
  <c r="I35" i="9" l="1"/>
  <c r="I37" i="9"/>
  <c r="J37" i="9" s="1"/>
  <c r="I39" i="9"/>
  <c r="J39" i="9" s="1"/>
  <c r="I41" i="9"/>
  <c r="J41" i="9" s="1"/>
  <c r="I43" i="9"/>
  <c r="J43" i="9" s="1"/>
  <c r="G35" i="9"/>
  <c r="J35" i="9" s="1"/>
  <c r="G37" i="9"/>
  <c r="G39" i="9"/>
  <c r="D35" i="9"/>
  <c r="D37" i="9"/>
  <c r="D39" i="9"/>
  <c r="D41" i="9"/>
  <c r="D43" i="9"/>
  <c r="B35" i="9"/>
  <c r="B37" i="9"/>
  <c r="B39" i="9"/>
  <c r="B41" i="9"/>
  <c r="B43" i="9"/>
  <c r="F43" i="9"/>
  <c r="F41" i="9"/>
  <c r="F39" i="9"/>
  <c r="F37" i="9"/>
  <c r="F35" i="9"/>
  <c r="D33" i="9" l="1"/>
  <c r="M15" i="9" l="1"/>
  <c r="M14" i="9"/>
  <c r="M13" i="9"/>
  <c r="M12" i="9"/>
  <c r="M11" i="9"/>
  <c r="M10" i="9"/>
  <c r="M9" i="9"/>
  <c r="I33" i="9"/>
  <c r="F33" i="9"/>
  <c r="G33" i="9" s="1"/>
  <c r="B33" i="9"/>
  <c r="J33" i="9" l="1"/>
  <c r="J22" i="11"/>
  <c r="I22" i="11"/>
  <c r="H22" i="11"/>
  <c r="G22" i="11"/>
  <c r="F22" i="11"/>
  <c r="E22" i="11"/>
  <c r="D22" i="11"/>
  <c r="C22" i="11"/>
  <c r="I31" i="9" l="1"/>
  <c r="F31" i="9"/>
  <c r="G31" i="9" s="1"/>
  <c r="D31" i="9"/>
  <c r="B31" i="9"/>
  <c r="I29" i="9"/>
  <c r="F29" i="9"/>
  <c r="G29" i="9" s="1"/>
  <c r="D29" i="9"/>
  <c r="B29" i="9"/>
  <c r="I27" i="9"/>
  <c r="F27" i="9"/>
  <c r="G27" i="9" s="1"/>
  <c r="D27" i="9"/>
  <c r="B27" i="9"/>
  <c r="I25" i="9"/>
  <c r="F25" i="9"/>
  <c r="D25" i="9"/>
  <c r="B25" i="9"/>
  <c r="I23" i="9"/>
  <c r="F23" i="9"/>
  <c r="D23" i="9"/>
  <c r="B23" i="9"/>
  <c r="I21" i="9"/>
  <c r="F21" i="9"/>
  <c r="G21" i="9" s="1"/>
  <c r="D21" i="9"/>
  <c r="B21" i="9"/>
  <c r="I19" i="9"/>
  <c r="F19" i="9"/>
  <c r="G19" i="9" s="1"/>
  <c r="D19" i="9"/>
  <c r="B19" i="9"/>
  <c r="I17" i="9"/>
  <c r="F17" i="9"/>
  <c r="G17" i="9" s="1"/>
  <c r="D17" i="9"/>
  <c r="B17" i="9"/>
  <c r="I15" i="9"/>
  <c r="F15" i="9"/>
  <c r="G15" i="9" s="1"/>
  <c r="D15" i="9"/>
  <c r="B15" i="9"/>
  <c r="I13" i="9"/>
  <c r="F13" i="9"/>
  <c r="G13" i="9" s="1"/>
  <c r="D13" i="9"/>
  <c r="B13" i="9"/>
  <c r="I11" i="9"/>
  <c r="F11" i="9"/>
  <c r="G11" i="9" s="1"/>
  <c r="D11" i="9"/>
  <c r="B11" i="9"/>
  <c r="I9" i="9"/>
  <c r="F9" i="9"/>
  <c r="G9" i="9" s="1"/>
  <c r="D9" i="9"/>
  <c r="B9" i="9"/>
  <c r="I7" i="9"/>
  <c r="F7" i="9"/>
  <c r="G7" i="9" s="1"/>
  <c r="D7" i="9"/>
  <c r="B7" i="9"/>
  <c r="J5" i="9"/>
  <c r="D5" i="9"/>
  <c r="B5" i="9"/>
  <c r="J19" i="9" l="1"/>
  <c r="J17" i="9"/>
  <c r="J15" i="9"/>
  <c r="J13" i="9"/>
  <c r="J31" i="9"/>
  <c r="J29" i="9"/>
  <c r="J27" i="9"/>
  <c r="J25" i="9"/>
  <c r="J23" i="9"/>
  <c r="J21" i="9"/>
  <c r="J9" i="9"/>
  <c r="J11" i="9"/>
  <c r="J7" i="9"/>
  <c r="J45" i="9" l="1"/>
  <c r="O45" i="9" s="1"/>
  <c r="F6" i="8" s="1"/>
  <c r="F9" i="8" s="1"/>
  <c r="F12" i="8" s="1"/>
  <c r="F14" i="8" s="1"/>
  <c r="F15" i="8" s="1"/>
</calcChain>
</file>

<file path=xl/sharedStrings.xml><?xml version="1.0" encoding="utf-8"?>
<sst xmlns="http://schemas.openxmlformats.org/spreadsheetml/2006/main" count="109" uniqueCount="80">
  <si>
    <t>工　種</t>
  </si>
  <si>
    <t>種　別</t>
  </si>
  <si>
    <t>細　別</t>
  </si>
  <si>
    <t>単位</t>
  </si>
  <si>
    <t>摘　要</t>
  </si>
  <si>
    <t>舗装工</t>
    <rPh sb="0" eb="2">
      <t>ホソウ</t>
    </rPh>
    <rPh sb="2" eb="3">
      <t>コウ</t>
    </rPh>
    <phoneticPr fontId="6"/>
  </si>
  <si>
    <t>舗  装  面  積  計  算  書</t>
    <rPh sb="0" eb="4">
      <t>ホソウ</t>
    </rPh>
    <rPh sb="6" eb="10">
      <t>メンセキ</t>
    </rPh>
    <rPh sb="12" eb="19">
      <t>ケイサンショ</t>
    </rPh>
    <phoneticPr fontId="14"/>
  </si>
  <si>
    <t>路線</t>
    <rPh sb="0" eb="2">
      <t>ロセン</t>
    </rPh>
    <phoneticPr fontId="14"/>
  </si>
  <si>
    <t>測　　　点</t>
    <rPh sb="0" eb="1">
      <t>ハカリ</t>
    </rPh>
    <rPh sb="4" eb="5">
      <t>テン</t>
    </rPh>
    <phoneticPr fontId="14"/>
  </si>
  <si>
    <t>距　離</t>
    <rPh sb="0" eb="1">
      <t>キョ</t>
    </rPh>
    <rPh sb="2" eb="3">
      <t>ハナレ</t>
    </rPh>
    <phoneticPr fontId="14"/>
  </si>
  <si>
    <t>舗装工（</t>
    <rPh sb="0" eb="2">
      <t>ホソウ</t>
    </rPh>
    <rPh sb="2" eb="3">
      <t>コウ</t>
    </rPh>
    <phoneticPr fontId="14"/>
  </si>
  <si>
    <t xml:space="preserve"> ）</t>
    <phoneticPr fontId="14"/>
  </si>
  <si>
    <t>部 分 復 旧 計 算 書  （ 略  図 ）</t>
    <rPh sb="0" eb="3">
      <t>ブブン</t>
    </rPh>
    <rPh sb="4" eb="7">
      <t>フッキュウ</t>
    </rPh>
    <rPh sb="8" eb="13">
      <t>ケイサンショ</t>
    </rPh>
    <rPh sb="17" eb="21">
      <t>リャクズ</t>
    </rPh>
    <phoneticPr fontId="14"/>
  </si>
  <si>
    <t>点間距離</t>
    <rPh sb="0" eb="2">
      <t>テンカン</t>
    </rPh>
    <rPh sb="2" eb="4">
      <t>キョリ</t>
    </rPh>
    <phoneticPr fontId="14"/>
  </si>
  <si>
    <t>幅</t>
    <rPh sb="0" eb="1">
      <t>ハバ</t>
    </rPh>
    <phoneticPr fontId="14"/>
  </si>
  <si>
    <t>平均幅</t>
    <rPh sb="0" eb="2">
      <t>ヘイキン</t>
    </rPh>
    <rPh sb="2" eb="3">
      <t>ハバ</t>
    </rPh>
    <phoneticPr fontId="14"/>
  </si>
  <si>
    <t>面　積</t>
    <rPh sb="0" eb="1">
      <t>メン</t>
    </rPh>
    <rPh sb="2" eb="3">
      <t>セキ</t>
    </rPh>
    <phoneticPr fontId="14"/>
  </si>
  <si>
    <t>備　　考</t>
    <rPh sb="0" eb="4">
      <t>ビコウ</t>
    </rPh>
    <phoneticPr fontId="14"/>
  </si>
  <si>
    <t>舗装切断</t>
    <rPh sb="0" eb="2">
      <t>ホソウ</t>
    </rPh>
    <rPh sb="2" eb="4">
      <t>セツダン</t>
    </rPh>
    <phoneticPr fontId="14"/>
  </si>
  <si>
    <t>測点</t>
    <rPh sb="0" eb="2">
      <t>ソクテン</t>
    </rPh>
    <phoneticPr fontId="14"/>
  </si>
  <si>
    <t>中心</t>
    <rPh sb="0" eb="2">
      <t>チュウシン</t>
    </rPh>
    <phoneticPr fontId="14"/>
  </si>
  <si>
    <t>№0</t>
    <phoneticPr fontId="13"/>
  </si>
  <si>
    <t>表層工</t>
    <rPh sb="0" eb="3">
      <t>ヒョウソウコウ</t>
    </rPh>
    <phoneticPr fontId="6"/>
  </si>
  <si>
    <t>㎡</t>
    <phoneticPr fontId="6"/>
  </si>
  <si>
    <t>構造物取壊工</t>
    <rPh sb="0" eb="3">
      <t>コウゾウブツ</t>
    </rPh>
    <rPh sb="3" eb="5">
      <t>トリコワ</t>
    </rPh>
    <rPh sb="5" eb="6">
      <t>コウ</t>
    </rPh>
    <phoneticPr fontId="6"/>
  </si>
  <si>
    <t>区画線工</t>
    <rPh sb="0" eb="4">
      <t>クカクセンコウ</t>
    </rPh>
    <phoneticPr fontId="6"/>
  </si>
  <si>
    <t>白色実線</t>
    <rPh sb="0" eb="2">
      <t>ハクショク</t>
    </rPh>
    <rPh sb="2" eb="4">
      <t>ジッセン</t>
    </rPh>
    <phoneticPr fontId="6"/>
  </si>
  <si>
    <t>W=15cm</t>
    <phoneticPr fontId="6"/>
  </si>
  <si>
    <t>㎡</t>
    <phoneticPr fontId="6"/>
  </si>
  <si>
    <t>区画線工　数量集計表</t>
    <rPh sb="0" eb="3">
      <t>クカクセン</t>
    </rPh>
    <rPh sb="3" eb="4">
      <t>コウ</t>
    </rPh>
    <rPh sb="5" eb="7">
      <t>スウリョウ</t>
    </rPh>
    <rPh sb="7" eb="10">
      <t>シュウケイヒョウ</t>
    </rPh>
    <phoneticPr fontId="19"/>
  </si>
  <si>
    <t>名　称</t>
    <rPh sb="0" eb="1">
      <t>メイ</t>
    </rPh>
    <rPh sb="2" eb="3">
      <t>ショウ</t>
    </rPh>
    <phoneticPr fontId="19"/>
  </si>
  <si>
    <t>数　　量　(m)</t>
    <rPh sb="0" eb="1">
      <t>カズ</t>
    </rPh>
    <rPh sb="3" eb="4">
      <t>リョウ</t>
    </rPh>
    <phoneticPr fontId="19"/>
  </si>
  <si>
    <t>備考</t>
    <rPh sb="0" eb="1">
      <t>ソナエ</t>
    </rPh>
    <rPh sb="1" eb="2">
      <t>コウ</t>
    </rPh>
    <phoneticPr fontId="19"/>
  </si>
  <si>
    <t>文字</t>
    <rPh sb="0" eb="2">
      <t>モジ</t>
    </rPh>
    <phoneticPr fontId="13"/>
  </si>
  <si>
    <t>溶融式区画線</t>
    <rPh sb="0" eb="2">
      <t>ヨウユウ</t>
    </rPh>
    <rPh sb="2" eb="3">
      <t>シキ</t>
    </rPh>
    <rPh sb="3" eb="6">
      <t>クカクセン</t>
    </rPh>
    <phoneticPr fontId="14"/>
  </si>
  <si>
    <t>白実線
W=15cm</t>
    <rPh sb="0" eb="1">
      <t>シロ</t>
    </rPh>
    <rPh sb="1" eb="3">
      <t>ジッセン</t>
    </rPh>
    <phoneticPr fontId="19"/>
  </si>
  <si>
    <t>白実線
W=30cm</t>
    <rPh sb="0" eb="1">
      <t>シロ</t>
    </rPh>
    <rPh sb="1" eb="3">
      <t>ジッセン</t>
    </rPh>
    <phoneticPr fontId="19"/>
  </si>
  <si>
    <t>路側</t>
    <rPh sb="0" eb="2">
      <t>ロソク</t>
    </rPh>
    <phoneticPr fontId="19"/>
  </si>
  <si>
    <t>ゼブラ</t>
    <phoneticPr fontId="13"/>
  </si>
  <si>
    <t>停止線</t>
    <rPh sb="0" eb="2">
      <t>テイシ</t>
    </rPh>
    <rPh sb="2" eb="3">
      <t>セン</t>
    </rPh>
    <phoneticPr fontId="13"/>
  </si>
  <si>
    <t>白実線
W=15cm</t>
    <rPh sb="0" eb="1">
      <t>シロ</t>
    </rPh>
    <rPh sb="1" eb="3">
      <t>ジッセン</t>
    </rPh>
    <phoneticPr fontId="13"/>
  </si>
  <si>
    <t>殻運搬</t>
    <rPh sb="0" eb="1">
      <t>ガラ</t>
    </rPh>
    <rPh sb="1" eb="3">
      <t>ウンパン</t>
    </rPh>
    <phoneticPr fontId="6"/>
  </si>
  <si>
    <t>殻処分</t>
    <rPh sb="0" eb="1">
      <t>ガラ</t>
    </rPh>
    <rPh sb="1" eb="3">
      <t>ショブン</t>
    </rPh>
    <phoneticPr fontId="6"/>
  </si>
  <si>
    <t>㎥</t>
    <phoneticPr fontId="6"/>
  </si>
  <si>
    <t>ｔ</t>
    <phoneticPr fontId="6"/>
  </si>
  <si>
    <t>W=30cm</t>
    <phoneticPr fontId="6"/>
  </si>
  <si>
    <t>t=15cm以下</t>
    <rPh sb="6" eb="8">
      <t>イカ</t>
    </rPh>
    <phoneticPr fontId="6"/>
  </si>
  <si>
    <t>当初数量</t>
    <rPh sb="0" eb="2">
      <t>トウショ</t>
    </rPh>
    <rPh sb="2" eb="4">
      <t>スウリョウ</t>
    </rPh>
    <phoneticPr fontId="6"/>
  </si>
  <si>
    <t>0.2+0.3+0.4+0.5+0.6+0.65+0.6+0.45+0.1</t>
    <phoneticPr fontId="13"/>
  </si>
  <si>
    <t>直・左矢印</t>
    <rPh sb="0" eb="1">
      <t>チョク</t>
    </rPh>
    <rPh sb="2" eb="3">
      <t>ヒダリ</t>
    </rPh>
    <rPh sb="3" eb="5">
      <t>ヤジルシ</t>
    </rPh>
    <phoneticPr fontId="13"/>
  </si>
  <si>
    <t>右矢印</t>
    <rPh sb="0" eb="1">
      <t>ミギ</t>
    </rPh>
    <rPh sb="1" eb="3">
      <t>ヤジルシ</t>
    </rPh>
    <phoneticPr fontId="13"/>
  </si>
  <si>
    <t>合計</t>
    <rPh sb="0" eb="2">
      <t>ゴウケイ</t>
    </rPh>
    <phoneticPr fontId="13"/>
  </si>
  <si>
    <t>数 量 総 括 表</t>
    <phoneticPr fontId="6"/>
  </si>
  <si>
    <t>L=3.1km</t>
    <phoneticPr fontId="6"/>
  </si>
  <si>
    <t>㎡</t>
    <phoneticPr fontId="13"/>
  </si>
  <si>
    <t>合　計</t>
    <rPh sb="0" eb="1">
      <t>ゴウ</t>
    </rPh>
    <rPh sb="2" eb="3">
      <t>ケイ</t>
    </rPh>
    <phoneticPr fontId="19"/>
  </si>
  <si>
    <t>合　　計</t>
    <rPh sb="0" eb="1">
      <t>ゴウ</t>
    </rPh>
    <rPh sb="3" eb="4">
      <t>ケイ</t>
    </rPh>
    <phoneticPr fontId="14"/>
  </si>
  <si>
    <t>舗装版破砕工</t>
    <rPh sb="0" eb="2">
      <t>ホソウ</t>
    </rPh>
    <rPh sb="2" eb="3">
      <t>バン</t>
    </rPh>
    <rPh sb="3" eb="5">
      <t>ハサイ</t>
    </rPh>
    <rPh sb="5" eb="6">
      <t>コウ</t>
    </rPh>
    <phoneticPr fontId="6"/>
  </si>
  <si>
    <t>舗装版切断工</t>
    <rPh sb="0" eb="2">
      <t>ホソウ</t>
    </rPh>
    <rPh sb="2" eb="3">
      <t>バン</t>
    </rPh>
    <rPh sb="3" eb="5">
      <t>セツダン</t>
    </rPh>
    <rPh sb="5" eb="6">
      <t>コウ</t>
    </rPh>
    <phoneticPr fontId="6"/>
  </si>
  <si>
    <t>舗装版破砕工・表層工</t>
    <rPh sb="0" eb="2">
      <t>ホソウ</t>
    </rPh>
    <rPh sb="2" eb="3">
      <t>バン</t>
    </rPh>
    <rPh sb="3" eb="5">
      <t>ハサイ</t>
    </rPh>
    <rPh sb="5" eb="6">
      <t>コウ</t>
    </rPh>
    <rPh sb="7" eb="9">
      <t>ヒョウソウ</t>
    </rPh>
    <rPh sb="9" eb="10">
      <t>コウ</t>
    </rPh>
    <phoneticPr fontId="13"/>
  </si>
  <si>
    <t>t=50･50</t>
    <phoneticPr fontId="13"/>
  </si>
  <si>
    <t>合計</t>
    <rPh sb="0" eb="2">
      <t>ゴウケイ</t>
    </rPh>
    <phoneticPr fontId="13"/>
  </si>
  <si>
    <t>ヘロン</t>
    <phoneticPr fontId="13"/>
  </si>
  <si>
    <t>A</t>
    <phoneticPr fontId="13"/>
  </si>
  <si>
    <t>B</t>
    <phoneticPr fontId="13"/>
  </si>
  <si>
    <t>C</t>
    <phoneticPr fontId="13"/>
  </si>
  <si>
    <t>平均</t>
    <rPh sb="0" eb="2">
      <t>ヘイキン</t>
    </rPh>
    <phoneticPr fontId="13"/>
  </si>
  <si>
    <t>面積</t>
    <rPh sb="0" eb="2">
      <t>メンセキ</t>
    </rPh>
    <phoneticPr fontId="13"/>
  </si>
  <si>
    <t>ゼブラ
W=30cm</t>
    <phoneticPr fontId="19"/>
  </si>
  <si>
    <t>横断歩道</t>
    <rPh sb="0" eb="2">
      <t>オウダン</t>
    </rPh>
    <rPh sb="2" eb="4">
      <t>ホドウ</t>
    </rPh>
    <phoneticPr fontId="13"/>
  </si>
  <si>
    <t>白実線
W=30cm</t>
    <rPh sb="0" eb="1">
      <t>シロ</t>
    </rPh>
    <rPh sb="1" eb="3">
      <t>ジッセン</t>
    </rPh>
    <phoneticPr fontId="13"/>
  </si>
  <si>
    <t>路盤工</t>
    <rPh sb="0" eb="3">
      <t>ロバンコウ</t>
    </rPh>
    <phoneticPr fontId="6"/>
  </si>
  <si>
    <t>不陸整正工</t>
    <rPh sb="0" eb="4">
      <t>フリクセイセイ</t>
    </rPh>
    <rPh sb="4" eb="5">
      <t>コウ</t>
    </rPh>
    <phoneticPr fontId="6"/>
  </si>
  <si>
    <t>再生密粒度As13</t>
    <rPh sb="0" eb="2">
      <t>サイセイ</t>
    </rPh>
    <rPh sb="2" eb="5">
      <t>ミツリュウド</t>
    </rPh>
    <phoneticPr fontId="6"/>
  </si>
  <si>
    <t>t=5cm</t>
    <phoneticPr fontId="6"/>
  </si>
  <si>
    <t>m</t>
    <phoneticPr fontId="6"/>
  </si>
  <si>
    <t>文字W=15cm換算</t>
    <rPh sb="0" eb="2">
      <t>モジ</t>
    </rPh>
    <rPh sb="8" eb="10">
      <t>カンサン</t>
    </rPh>
    <phoneticPr fontId="6"/>
  </si>
  <si>
    <t>路側線</t>
    <rPh sb="0" eb="2">
      <t>ロソク</t>
    </rPh>
    <rPh sb="2" eb="3">
      <t>セン</t>
    </rPh>
    <phoneticPr fontId="6"/>
  </si>
  <si>
    <t>ｾﾞﾌﾞﾗ・横断歩道・停止線</t>
    <rPh sb="6" eb="8">
      <t>オウダン</t>
    </rPh>
    <rPh sb="8" eb="10">
      <t>ホドウ</t>
    </rPh>
    <rPh sb="11" eb="13">
      <t>テイシ</t>
    </rPh>
    <rPh sb="13" eb="14">
      <t>セン</t>
    </rPh>
    <phoneticPr fontId="6"/>
  </si>
  <si>
    <t>止まれ</t>
    <rPh sb="0" eb="1">
      <t>ト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</si>
</sst>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76" formatCode="0.0"/>
    <numFmt numFmtId="177" formatCode="0.0_ "/>
    <numFmt numFmtId="178" formatCode="&quot;再生密粒度As&quot;##&quot;TOP&quot;"/>
    <numFmt numFmtId="179" formatCode="0.00_ "/>
    <numFmt numFmtId="180" formatCode="#,##0.00_);[Red]\(#,##0.00\)"/>
    <numFmt numFmtId="181" formatCode="0.00_);[Red]\(0.00\)"/>
    <numFmt numFmtId="182" formatCode="0.00_);\(0.00\)"/>
    <numFmt numFmtId="183" formatCode="#,##0.00_ "/>
    <numFmt numFmtId="184" formatCode="#,##0_ "/>
    <numFmt numFmtId="185" formatCode="0.000_);[Red]\(0.000\)"/>
    <numFmt numFmtId="186" formatCode="0_);[Red]\(0\)"/>
    <numFmt numFmtId="187" formatCode="&quot;t=&quot;###&quot;cm&quot;"/>
    <numFmt numFmtId="188" formatCode="#,##0.0_);[Red]\(#,##0.0\)"/>
    <numFmt numFmtId="189" formatCode="#,##0_);[Red]\(#,##0\)"/>
  </numFmts>
  <fonts count="25"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b/>
      <sz val="16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b/>
      <sz val="18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6"/>
      <name val="ＭＳ Ｐ明朝"/>
      <family val="1"/>
      <charset val="128"/>
    </font>
    <font>
      <sz val="14"/>
      <name val="ＭＳ ゴシック"/>
      <family val="3"/>
      <charset val="128"/>
    </font>
    <font>
      <sz val="20"/>
      <name val="ＭＳ ゴシック"/>
      <family val="3"/>
      <charset val="128"/>
    </font>
    <font>
      <sz val="20"/>
      <color indexed="8"/>
      <name val="ＭＳ ゴシック"/>
      <family val="3"/>
      <charset val="128"/>
    </font>
    <font>
      <sz val="9"/>
      <name val="ＭＳ ゴシック"/>
      <family val="3"/>
      <charset val="128"/>
    </font>
    <font>
      <sz val="7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1">
    <xf numFmtId="0" fontId="0" fillId="0" borderId="0"/>
    <xf numFmtId="0" fontId="7" fillId="0" borderId="0"/>
    <xf numFmtId="0" fontId="2" fillId="0" borderId="0"/>
    <xf numFmtId="0" fontId="9" fillId="0" borderId="0"/>
    <xf numFmtId="0" fontId="7" fillId="0" borderId="0"/>
    <xf numFmtId="0" fontId="7" fillId="0" borderId="0">
      <alignment vertical="center"/>
    </xf>
    <xf numFmtId="0" fontId="4" fillId="0" borderId="0"/>
    <xf numFmtId="0" fontId="5" fillId="3" borderId="0"/>
    <xf numFmtId="0" fontId="20" fillId="3" borderId="0"/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22">
    <xf numFmtId="0" fontId="0" fillId="0" borderId="0" xfId="0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4" xfId="0" quotePrefix="1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8" xfId="2" applyFont="1" applyBorder="1" applyAlignment="1">
      <alignment horizontal="center" vertical="center" shrinkToFit="1"/>
    </xf>
    <xf numFmtId="0" fontId="4" fillId="0" borderId="8" xfId="3" applyFont="1" applyBorder="1" applyAlignment="1">
      <alignment horizontal="center" vertical="center" shrinkToFit="1"/>
    </xf>
    <xf numFmtId="0" fontId="4" fillId="0" borderId="6" xfId="3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8" xfId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" fontId="4" fillId="0" borderId="8" xfId="3" applyNumberFormat="1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 shrinkToFit="1"/>
    </xf>
    <xf numFmtId="176" fontId="4" fillId="0" borderId="8" xfId="2" applyNumberFormat="1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0" borderId="6" xfId="3" applyFont="1" applyBorder="1" applyAlignment="1">
      <alignment horizontal="center" vertical="center" shrinkToFit="1"/>
    </xf>
    <xf numFmtId="0" fontId="10" fillId="0" borderId="12" xfId="0" applyFont="1" applyBorder="1" applyAlignment="1">
      <alignment horizontal="left" vertical="center"/>
    </xf>
    <xf numFmtId="0" fontId="10" fillId="0" borderId="12" xfId="2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5" fillId="0" borderId="0" xfId="4" applyFont="1" applyAlignment="1">
      <alignment horizontal="center" vertical="center"/>
    </xf>
    <xf numFmtId="0" fontId="16" fillId="0" borderId="0" xfId="4" applyFont="1" applyAlignment="1">
      <alignment vertical="center"/>
    </xf>
    <xf numFmtId="0" fontId="17" fillId="0" borderId="18" xfId="4" applyFont="1" applyBorder="1" applyAlignment="1">
      <alignment horizontal="center" vertical="center"/>
    </xf>
    <xf numFmtId="0" fontId="17" fillId="0" borderId="19" xfId="4" applyFont="1" applyBorder="1" applyAlignment="1">
      <alignment vertical="center"/>
    </xf>
    <xf numFmtId="0" fontId="16" fillId="0" borderId="0" xfId="4" applyFont="1" applyAlignment="1">
      <alignment horizontal="center" vertical="center"/>
    </xf>
    <xf numFmtId="0" fontId="16" fillId="0" borderId="24" xfId="4" applyFont="1" applyBorder="1" applyAlignment="1">
      <alignment horizontal="center" vertical="center"/>
    </xf>
    <xf numFmtId="0" fontId="16" fillId="0" borderId="25" xfId="4" applyFont="1" applyBorder="1" applyAlignment="1">
      <alignment horizontal="center" vertical="center"/>
    </xf>
    <xf numFmtId="0" fontId="17" fillId="0" borderId="27" xfId="4" applyFont="1" applyBorder="1" applyAlignment="1">
      <alignment vertical="center"/>
    </xf>
    <xf numFmtId="180" fontId="16" fillId="0" borderId="30" xfId="4" applyNumberFormat="1" applyFont="1" applyBorder="1" applyAlignment="1">
      <alignment vertical="center"/>
    </xf>
    <xf numFmtId="0" fontId="16" fillId="0" borderId="10" xfId="4" applyFont="1" applyBorder="1" applyAlignment="1">
      <alignment vertical="center"/>
    </xf>
    <xf numFmtId="0" fontId="16" fillId="0" borderId="31" xfId="4" applyFont="1" applyBorder="1" applyAlignment="1">
      <alignment vertical="center"/>
    </xf>
    <xf numFmtId="0" fontId="16" fillId="0" borderId="32" xfId="4" applyFont="1" applyBorder="1" applyAlignment="1">
      <alignment vertical="center"/>
    </xf>
    <xf numFmtId="0" fontId="17" fillId="0" borderId="30" xfId="4" applyFont="1" applyBorder="1" applyAlignment="1">
      <alignment vertical="center"/>
    </xf>
    <xf numFmtId="0" fontId="16" fillId="0" borderId="0" xfId="5" applyFont="1">
      <alignment vertical="center"/>
    </xf>
    <xf numFmtId="0" fontId="16" fillId="0" borderId="11" xfId="4" applyFont="1" applyBorder="1" applyAlignment="1">
      <alignment vertical="center"/>
    </xf>
    <xf numFmtId="0" fontId="16" fillId="0" borderId="30" xfId="4" applyFont="1" applyBorder="1" applyAlignment="1">
      <alignment vertical="center"/>
    </xf>
    <xf numFmtId="180" fontId="16" fillId="0" borderId="17" xfId="4" applyNumberFormat="1" applyFont="1" applyBorder="1" applyAlignment="1">
      <alignment vertical="center"/>
    </xf>
    <xf numFmtId="0" fontId="16" fillId="0" borderId="1" xfId="4" applyFont="1" applyBorder="1" applyAlignment="1">
      <alignment vertical="center"/>
    </xf>
    <xf numFmtId="0" fontId="17" fillId="0" borderId="35" xfId="5" applyFont="1" applyBorder="1" applyAlignment="1">
      <alignment horizontal="center" vertical="center"/>
    </xf>
    <xf numFmtId="0" fontId="16" fillId="0" borderId="35" xfId="5" applyFont="1" applyBorder="1" applyAlignment="1">
      <alignment horizontal="center" vertical="center"/>
    </xf>
    <xf numFmtId="180" fontId="16" fillId="0" borderId="36" xfId="4" applyNumberFormat="1" applyFont="1" applyBorder="1" applyAlignment="1">
      <alignment vertical="center"/>
    </xf>
    <xf numFmtId="0" fontId="16" fillId="0" borderId="28" xfId="4" applyFont="1" applyBorder="1" applyAlignment="1">
      <alignment vertical="center"/>
    </xf>
    <xf numFmtId="180" fontId="16" fillId="0" borderId="35" xfId="5" applyNumberFormat="1" applyFont="1" applyBorder="1">
      <alignment vertical="center"/>
    </xf>
    <xf numFmtId="181" fontId="18" fillId="0" borderId="0" xfId="6" applyNumberFormat="1" applyFont="1" applyAlignment="1">
      <alignment horizontal="center" vertical="center" shrinkToFit="1"/>
    </xf>
    <xf numFmtId="180" fontId="17" fillId="0" borderId="35" xfId="5" applyNumberFormat="1" applyFont="1" applyBorder="1">
      <alignment vertical="center"/>
    </xf>
    <xf numFmtId="182" fontId="16" fillId="0" borderId="0" xfId="5" applyNumberFormat="1" applyFont="1">
      <alignment vertical="center"/>
    </xf>
    <xf numFmtId="183" fontId="16" fillId="0" borderId="0" xfId="4" applyNumberFormat="1" applyFont="1" applyAlignment="1">
      <alignment vertical="center"/>
    </xf>
    <xf numFmtId="0" fontId="16" fillId="0" borderId="31" xfId="4" applyFont="1" applyBorder="1" applyAlignment="1">
      <alignment horizontal="center" vertical="center"/>
    </xf>
    <xf numFmtId="180" fontId="16" fillId="0" borderId="0" xfId="5" applyNumberFormat="1" applyFont="1">
      <alignment vertical="center"/>
    </xf>
    <xf numFmtId="0" fontId="16" fillId="0" borderId="31" xfId="4" applyFont="1" applyBorder="1" applyAlignment="1">
      <alignment horizontal="right" vertical="center"/>
    </xf>
    <xf numFmtId="0" fontId="16" fillId="0" borderId="31" xfId="5" applyFont="1" applyBorder="1" applyAlignment="1">
      <alignment vertical="center" shrinkToFit="1"/>
    </xf>
    <xf numFmtId="0" fontId="16" fillId="0" borderId="11" xfId="5" applyFont="1" applyBorder="1">
      <alignment vertical="center"/>
    </xf>
    <xf numFmtId="0" fontId="16" fillId="0" borderId="22" xfId="4" applyFont="1" applyBorder="1" applyAlignment="1">
      <alignment vertical="center"/>
    </xf>
    <xf numFmtId="0" fontId="16" fillId="0" borderId="23" xfId="4" applyFont="1" applyBorder="1" applyAlignment="1">
      <alignment vertical="center"/>
    </xf>
    <xf numFmtId="0" fontId="16" fillId="0" borderId="36" xfId="4" applyFont="1" applyBorder="1" applyAlignment="1">
      <alignment vertical="center"/>
    </xf>
    <xf numFmtId="185" fontId="21" fillId="3" borderId="50" xfId="7" applyNumberFormat="1" applyFont="1" applyBorder="1" applyAlignment="1">
      <alignment horizontal="center" vertical="center" wrapText="1"/>
    </xf>
    <xf numFmtId="185" fontId="21" fillId="3" borderId="51" xfId="7" applyNumberFormat="1" applyFont="1" applyBorder="1" applyAlignment="1">
      <alignment horizontal="center" vertical="center" wrapText="1"/>
    </xf>
    <xf numFmtId="0" fontId="21" fillId="3" borderId="0" xfId="8" applyFont="1" applyAlignment="1">
      <alignment horizontal="center" vertical="center"/>
    </xf>
    <xf numFmtId="0" fontId="21" fillId="3" borderId="0" xfId="8" applyFont="1" applyAlignment="1">
      <alignment vertical="center"/>
    </xf>
    <xf numFmtId="185" fontId="21" fillId="3" borderId="0" xfId="7" applyNumberFormat="1" applyFont="1" applyAlignment="1">
      <alignment horizontal="center" vertical="center"/>
    </xf>
    <xf numFmtId="0" fontId="21" fillId="3" borderId="47" xfId="7" applyFont="1" applyBorder="1" applyAlignment="1">
      <alignment horizontal="center" vertical="center" shrinkToFit="1"/>
    </xf>
    <xf numFmtId="0" fontId="21" fillId="3" borderId="30" xfId="7" applyFont="1" applyBorder="1" applyAlignment="1">
      <alignment horizontal="center" vertical="center"/>
    </xf>
    <xf numFmtId="177" fontId="21" fillId="3" borderId="36" xfId="8" applyNumberFormat="1" applyFont="1" applyBorder="1" applyAlignment="1">
      <alignment vertical="center"/>
    </xf>
    <xf numFmtId="177" fontId="21" fillId="3" borderId="28" xfId="8" applyNumberFormat="1" applyFont="1" applyBorder="1" applyAlignment="1">
      <alignment vertical="center"/>
    </xf>
    <xf numFmtId="0" fontId="21" fillId="3" borderId="53" xfId="8" applyFont="1" applyBorder="1" applyAlignment="1">
      <alignment horizontal="center" vertical="center"/>
    </xf>
    <xf numFmtId="0" fontId="21" fillId="3" borderId="47" xfId="7" applyFont="1" applyBorder="1" applyAlignment="1">
      <alignment horizontal="center" vertical="center"/>
    </xf>
    <xf numFmtId="177" fontId="21" fillId="3" borderId="35" xfId="7" applyNumberFormat="1" applyFont="1" applyBorder="1" applyAlignment="1">
      <alignment vertical="center"/>
    </xf>
    <xf numFmtId="177" fontId="21" fillId="3" borderId="18" xfId="7" applyNumberFormat="1" applyFont="1" applyBorder="1" applyAlignment="1">
      <alignment vertical="center"/>
    </xf>
    <xf numFmtId="0" fontId="21" fillId="3" borderId="54" xfId="7" applyFont="1" applyBorder="1" applyAlignment="1">
      <alignment horizontal="center" vertical="center"/>
    </xf>
    <xf numFmtId="0" fontId="21" fillId="3" borderId="0" xfId="7" applyFont="1" applyAlignment="1">
      <alignment horizontal="center" vertical="center"/>
    </xf>
    <xf numFmtId="0" fontId="21" fillId="3" borderId="0" xfId="7" applyFont="1" applyAlignment="1">
      <alignment vertical="center"/>
    </xf>
    <xf numFmtId="0" fontId="21" fillId="3" borderId="47" xfId="7" applyFont="1" applyBorder="1" applyAlignment="1">
      <alignment horizontal="center" vertical="center" textRotation="180"/>
    </xf>
    <xf numFmtId="179" fontId="21" fillId="3" borderId="54" xfId="7" applyNumberFormat="1" applyFont="1" applyBorder="1" applyAlignment="1">
      <alignment horizontal="center" vertical="center"/>
    </xf>
    <xf numFmtId="0" fontId="21" fillId="3" borderId="55" xfId="7" applyFont="1" applyBorder="1" applyAlignment="1">
      <alignment horizontal="center" vertical="center"/>
    </xf>
    <xf numFmtId="0" fontId="21" fillId="3" borderId="56" xfId="7" applyFont="1" applyBorder="1" applyAlignment="1">
      <alignment horizontal="center" vertical="center"/>
    </xf>
    <xf numFmtId="177" fontId="21" fillId="3" borderId="56" xfId="7" applyNumberFormat="1" applyFont="1" applyBorder="1" applyAlignment="1">
      <alignment vertical="center"/>
    </xf>
    <xf numFmtId="0" fontId="21" fillId="3" borderId="57" xfId="7" applyFont="1" applyBorder="1" applyAlignment="1">
      <alignment horizontal="center" vertical="center"/>
    </xf>
    <xf numFmtId="186" fontId="21" fillId="3" borderId="0" xfId="7" applyNumberFormat="1" applyFont="1" applyAlignment="1">
      <alignment horizontal="center" vertical="center"/>
    </xf>
    <xf numFmtId="185" fontId="21" fillId="3" borderId="10" xfId="7" applyNumberFormat="1" applyFont="1" applyBorder="1" applyAlignment="1">
      <alignment horizontal="center" vertical="center"/>
    </xf>
    <xf numFmtId="185" fontId="21" fillId="3" borderId="30" xfId="7" applyNumberFormat="1" applyFont="1" applyBorder="1" applyAlignment="1">
      <alignment horizontal="center" vertical="center"/>
    </xf>
    <xf numFmtId="185" fontId="21" fillId="3" borderId="11" xfId="7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80" fontId="16" fillId="0" borderId="27" xfId="4" applyNumberFormat="1" applyFont="1" applyBorder="1" applyAlignment="1">
      <alignment vertical="center" shrinkToFit="1"/>
    </xf>
    <xf numFmtId="0" fontId="16" fillId="0" borderId="37" xfId="4" applyFont="1" applyBorder="1" applyAlignment="1">
      <alignment vertical="center" shrinkToFit="1"/>
    </xf>
    <xf numFmtId="180" fontId="16" fillId="0" borderId="36" xfId="4" applyNumberFormat="1" applyFont="1" applyBorder="1" applyAlignment="1">
      <alignment vertical="center" shrinkToFit="1"/>
    </xf>
    <xf numFmtId="0" fontId="16" fillId="0" borderId="28" xfId="4" applyFont="1" applyBorder="1" applyAlignment="1">
      <alignment vertical="center" shrinkToFit="1"/>
    </xf>
    <xf numFmtId="0" fontId="21" fillId="3" borderId="0" xfId="8" applyFont="1" applyAlignment="1">
      <alignment horizontal="left" vertical="center"/>
    </xf>
    <xf numFmtId="0" fontId="21" fillId="3" borderId="0" xfId="7" applyFont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7" fillId="0" borderId="0" xfId="5" applyFont="1" applyBorder="1" applyAlignment="1">
      <alignment horizontal="center" vertical="center"/>
    </xf>
    <xf numFmtId="180" fontId="16" fillId="0" borderId="0" xfId="5" applyNumberFormat="1" applyFont="1" applyBorder="1">
      <alignment vertical="center"/>
    </xf>
    <xf numFmtId="180" fontId="17" fillId="0" borderId="0" xfId="5" applyNumberFormat="1" applyFont="1" applyBorder="1">
      <alignment vertical="center"/>
    </xf>
    <xf numFmtId="0" fontId="17" fillId="0" borderId="0" xfId="4" applyFont="1" applyBorder="1" applyAlignment="1">
      <alignment vertical="center" shrinkToFit="1"/>
    </xf>
    <xf numFmtId="0" fontId="17" fillId="0" borderId="39" xfId="4" applyFont="1" applyBorder="1" applyAlignment="1">
      <alignment vertical="center" shrinkToFit="1"/>
    </xf>
    <xf numFmtId="0" fontId="17" fillId="0" borderId="33" xfId="4" applyFont="1" applyBorder="1" applyAlignment="1">
      <alignment vertical="center" shrinkToFit="1"/>
    </xf>
    <xf numFmtId="180" fontId="17" fillId="0" borderId="0" xfId="5" applyNumberFormat="1" applyFont="1" applyBorder="1" applyAlignment="1">
      <alignment vertical="center"/>
    </xf>
    <xf numFmtId="0" fontId="17" fillId="0" borderId="38" xfId="4" applyFont="1" applyBorder="1" applyAlignment="1">
      <alignment vertical="center" shrinkToFit="1"/>
    </xf>
    <xf numFmtId="189" fontId="17" fillId="0" borderId="33" xfId="4" applyNumberFormat="1" applyFont="1" applyBorder="1" applyAlignment="1">
      <alignment vertical="center" shrinkToFit="1"/>
    </xf>
    <xf numFmtId="0" fontId="4" fillId="0" borderId="15" xfId="2" applyFont="1" applyBorder="1" applyAlignment="1">
      <alignment horizontal="center" vertical="center"/>
    </xf>
    <xf numFmtId="0" fontId="4" fillId="0" borderId="14" xfId="3" applyFont="1" applyBorder="1" applyAlignment="1">
      <alignment horizontal="center" vertical="center" shrinkToFit="1"/>
    </xf>
    <xf numFmtId="0" fontId="4" fillId="0" borderId="14" xfId="2" applyFont="1" applyBorder="1" applyAlignment="1">
      <alignment horizontal="center" vertical="center"/>
    </xf>
    <xf numFmtId="176" fontId="4" fillId="0" borderId="14" xfId="2" applyNumberFormat="1" applyFont="1" applyBorder="1" applyAlignment="1">
      <alignment horizontal="center" vertical="center"/>
    </xf>
    <xf numFmtId="0" fontId="16" fillId="0" borderId="22" xfId="4" applyFont="1" applyBorder="1" applyAlignment="1">
      <alignment horizontal="center" vertical="center"/>
    </xf>
    <xf numFmtId="38" fontId="4" fillId="0" borderId="8" xfId="10" applyFont="1" applyBorder="1" applyAlignment="1">
      <alignment horizontal="center" vertical="center"/>
    </xf>
    <xf numFmtId="189" fontId="17" fillId="0" borderId="0" xfId="4" applyNumberFormat="1" applyFont="1" applyBorder="1" applyAlignment="1">
      <alignment vertical="center" shrinkToFit="1"/>
    </xf>
    <xf numFmtId="0" fontId="17" fillId="0" borderId="0" xfId="5" applyNumberFormat="1" applyFont="1" applyBorder="1" applyAlignment="1">
      <alignment horizontal="center" vertical="center"/>
    </xf>
    <xf numFmtId="0" fontId="16" fillId="0" borderId="35" xfId="4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87" fontId="24" fillId="0" borderId="19" xfId="4" applyNumberFormat="1" applyFont="1" applyBorder="1" applyAlignment="1">
      <alignment horizontal="center" vertical="center"/>
    </xf>
    <xf numFmtId="180" fontId="16" fillId="0" borderId="36" xfId="4" applyNumberFormat="1" applyFont="1" applyBorder="1" applyAlignment="1">
      <alignment vertical="center"/>
    </xf>
    <xf numFmtId="180" fontId="16" fillId="0" borderId="27" xfId="4" applyNumberFormat="1" applyFont="1" applyBorder="1" applyAlignment="1">
      <alignment vertical="center" shrinkToFit="1"/>
    </xf>
    <xf numFmtId="180" fontId="16" fillId="0" borderId="36" xfId="4" applyNumberFormat="1" applyFont="1" applyBorder="1" applyAlignment="1">
      <alignment vertical="center" shrinkToFit="1"/>
    </xf>
    <xf numFmtId="0" fontId="16" fillId="0" borderId="22" xfId="4" applyFont="1" applyBorder="1" applyAlignment="1">
      <alignment horizontal="center" vertical="center"/>
    </xf>
    <xf numFmtId="180" fontId="16" fillId="0" borderId="0" xfId="5" applyNumberFormat="1" applyFont="1" applyBorder="1" applyAlignment="1">
      <alignment horizontal="center" vertical="center"/>
    </xf>
    <xf numFmtId="0" fontId="16" fillId="0" borderId="0" xfId="4" applyFont="1" applyBorder="1" applyAlignment="1">
      <alignment horizontal="center" vertical="center"/>
    </xf>
    <xf numFmtId="0" fontId="16" fillId="0" borderId="0" xfId="5" applyFont="1" applyBorder="1" applyAlignment="1">
      <alignment vertical="center"/>
    </xf>
    <xf numFmtId="180" fontId="16" fillId="0" borderId="0" xfId="4" applyNumberFormat="1" applyFont="1" applyBorder="1" applyAlignment="1">
      <alignment vertical="center"/>
    </xf>
    <xf numFmtId="0" fontId="16" fillId="0" borderId="0" xfId="4" applyFont="1" applyBorder="1" applyAlignment="1">
      <alignment vertical="center"/>
    </xf>
    <xf numFmtId="180" fontId="16" fillId="0" borderId="22" xfId="4" applyNumberFormat="1" applyFont="1" applyBorder="1" applyAlignment="1">
      <alignment vertical="center"/>
    </xf>
    <xf numFmtId="180" fontId="17" fillId="0" borderId="35" xfId="5" applyNumberFormat="1" applyFont="1" applyBorder="1" applyAlignment="1">
      <alignment horizontal="center" vertical="center"/>
    </xf>
    <xf numFmtId="176" fontId="16" fillId="0" borderId="35" xfId="4" applyNumberFormat="1" applyFont="1" applyBorder="1" applyAlignment="1">
      <alignment vertical="center"/>
    </xf>
    <xf numFmtId="177" fontId="21" fillId="3" borderId="36" xfId="7" applyNumberFormat="1" applyFont="1" applyBorder="1" applyAlignment="1">
      <alignment vertical="center"/>
    </xf>
    <xf numFmtId="177" fontId="21" fillId="3" borderId="28" xfId="7" applyNumberFormat="1" applyFont="1" applyBorder="1" applyAlignment="1">
      <alignment vertical="center"/>
    </xf>
    <xf numFmtId="49" fontId="21" fillId="3" borderId="53" xfId="7" applyNumberFormat="1" applyFont="1" applyBorder="1" applyAlignment="1">
      <alignment horizontal="center" vertical="center"/>
    </xf>
    <xf numFmtId="0" fontId="21" fillId="3" borderId="21" xfId="7" applyFont="1" applyBorder="1" applyAlignment="1">
      <alignment horizontal="center" vertical="center"/>
    </xf>
    <xf numFmtId="177" fontId="21" fillId="3" borderId="24" xfId="7" applyNumberFormat="1" applyFont="1" applyBorder="1" applyAlignment="1">
      <alignment vertical="center"/>
    </xf>
    <xf numFmtId="177" fontId="21" fillId="3" borderId="25" xfId="7" applyNumberFormat="1" applyFont="1" applyBorder="1" applyAlignment="1">
      <alignment vertical="center"/>
    </xf>
    <xf numFmtId="0" fontId="21" fillId="3" borderId="61" xfId="7" applyFont="1" applyBorder="1" applyAlignment="1">
      <alignment horizontal="center" vertical="center"/>
    </xf>
    <xf numFmtId="185" fontId="21" fillId="3" borderId="17" xfId="7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176" fontId="4" fillId="0" borderId="6" xfId="0" applyNumberFormat="1" applyFont="1" applyBorder="1" applyAlignment="1">
      <alignment horizontal="center" vertical="center" shrinkToFit="1"/>
    </xf>
    <xf numFmtId="176" fontId="4" fillId="0" borderId="7" xfId="0" applyNumberFormat="1" applyFont="1" applyBorder="1" applyAlignment="1">
      <alignment horizontal="center" vertical="center" shrinkToFit="1"/>
    </xf>
    <xf numFmtId="38" fontId="4" fillId="0" borderId="6" xfId="10" applyFont="1" applyBorder="1" applyAlignment="1">
      <alignment horizontal="center" vertical="center" shrinkToFit="1"/>
    </xf>
    <xf numFmtId="38" fontId="4" fillId="0" borderId="7" xfId="1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180" fontId="17" fillId="0" borderId="18" xfId="5" applyNumberFormat="1" applyFont="1" applyBorder="1" applyAlignment="1">
      <alignment horizontal="center" vertical="center"/>
    </xf>
    <xf numFmtId="180" fontId="17" fillId="0" borderId="19" xfId="5" applyNumberFormat="1" applyFont="1" applyBorder="1" applyAlignment="1">
      <alignment horizontal="center" vertical="center"/>
    </xf>
    <xf numFmtId="180" fontId="17" fillId="0" borderId="58" xfId="5" applyNumberFormat="1" applyFont="1" applyBorder="1" applyAlignment="1">
      <alignment horizontal="center" vertical="center"/>
    </xf>
    <xf numFmtId="188" fontId="16" fillId="2" borderId="17" xfId="4" applyNumberFormat="1" applyFont="1" applyFill="1" applyBorder="1" applyAlignment="1">
      <alignment vertical="center"/>
    </xf>
    <xf numFmtId="188" fontId="16" fillId="2" borderId="30" xfId="4" applyNumberFormat="1" applyFont="1" applyFill="1" applyBorder="1" applyAlignment="1">
      <alignment vertical="center"/>
    </xf>
    <xf numFmtId="0" fontId="17" fillId="2" borderId="18" xfId="4" applyFont="1" applyFill="1" applyBorder="1" applyAlignment="1">
      <alignment horizontal="right" vertical="center"/>
    </xf>
    <xf numFmtId="0" fontId="16" fillId="2" borderId="18" xfId="4" applyFont="1" applyFill="1" applyBorder="1" applyAlignment="1">
      <alignment horizontal="right" vertical="center"/>
    </xf>
    <xf numFmtId="0" fontId="16" fillId="0" borderId="2" xfId="4" applyFont="1" applyBorder="1" applyAlignment="1">
      <alignment horizontal="right" vertical="center"/>
    </xf>
    <xf numFmtId="0" fontId="16" fillId="0" borderId="33" xfId="4" applyFont="1" applyBorder="1" applyAlignment="1">
      <alignment horizontal="right" vertical="center"/>
    </xf>
    <xf numFmtId="188" fontId="16" fillId="0" borderId="27" xfId="4" applyNumberFormat="1" applyFont="1" applyBorder="1" applyAlignment="1">
      <alignment vertical="center" shrinkToFit="1"/>
    </xf>
    <xf numFmtId="188" fontId="16" fillId="0" borderId="36" xfId="4" applyNumberFormat="1" applyFont="1" applyBorder="1" applyAlignment="1">
      <alignment vertical="center" shrinkToFit="1"/>
    </xf>
    <xf numFmtId="0" fontId="16" fillId="0" borderId="0" xfId="4" applyFont="1" applyAlignment="1">
      <alignment horizontal="right" vertical="center"/>
    </xf>
    <xf numFmtId="0" fontId="16" fillId="2" borderId="2" xfId="4" applyFont="1" applyFill="1" applyBorder="1" applyAlignment="1">
      <alignment horizontal="center" vertical="center"/>
    </xf>
    <xf numFmtId="0" fontId="16" fillId="2" borderId="33" xfId="4" applyFont="1" applyFill="1" applyBorder="1" applyAlignment="1">
      <alignment horizontal="center" vertical="center"/>
    </xf>
    <xf numFmtId="179" fontId="16" fillId="0" borderId="3" xfId="4" applyNumberFormat="1" applyFont="1" applyBorder="1" applyAlignment="1">
      <alignment horizontal="left" vertical="center"/>
    </xf>
    <xf numFmtId="179" fontId="16" fillId="0" borderId="11" xfId="4" applyNumberFormat="1" applyFont="1" applyBorder="1" applyAlignment="1">
      <alignment horizontal="left" vertical="center"/>
    </xf>
    <xf numFmtId="180" fontId="16" fillId="2" borderId="17" xfId="4" applyNumberFormat="1" applyFont="1" applyFill="1" applyBorder="1" applyAlignment="1">
      <alignment vertical="center"/>
    </xf>
    <xf numFmtId="180" fontId="16" fillId="2" borderId="30" xfId="4" applyNumberFormat="1" applyFont="1" applyFill="1" applyBorder="1" applyAlignment="1">
      <alignment vertical="center"/>
    </xf>
    <xf numFmtId="179" fontId="16" fillId="0" borderId="34" xfId="4" applyNumberFormat="1" applyFont="1" applyBorder="1" applyAlignment="1">
      <alignment horizontal="left" vertical="center"/>
    </xf>
    <xf numFmtId="180" fontId="16" fillId="2" borderId="36" xfId="4" applyNumberFormat="1" applyFont="1" applyFill="1" applyBorder="1" applyAlignment="1">
      <alignment vertical="center"/>
    </xf>
    <xf numFmtId="0" fontId="17" fillId="0" borderId="29" xfId="4" applyFont="1" applyBorder="1" applyAlignment="1">
      <alignment horizontal="center" vertical="center"/>
    </xf>
    <xf numFmtId="0" fontId="16" fillId="0" borderId="29" xfId="4" applyFont="1" applyBorder="1" applyAlignment="1">
      <alignment horizontal="center" vertical="center"/>
    </xf>
    <xf numFmtId="0" fontId="16" fillId="0" borderId="32" xfId="4" applyFont="1" applyBorder="1" applyAlignment="1">
      <alignment horizontal="center" vertical="center"/>
    </xf>
    <xf numFmtId="0" fontId="16" fillId="0" borderId="33" xfId="4" applyFont="1" applyBorder="1" applyAlignment="1">
      <alignment horizontal="center" vertical="center"/>
    </xf>
    <xf numFmtId="0" fontId="16" fillId="0" borderId="34" xfId="4" applyFont="1" applyBorder="1" applyAlignment="1">
      <alignment horizontal="center" vertical="center"/>
    </xf>
    <xf numFmtId="180" fontId="16" fillId="0" borderId="27" xfId="4" applyNumberFormat="1" applyFont="1" applyBorder="1" applyAlignment="1">
      <alignment vertical="center"/>
    </xf>
    <xf numFmtId="180" fontId="16" fillId="0" borderId="36" xfId="4" applyNumberFormat="1" applyFont="1" applyBorder="1" applyAlignment="1">
      <alignment vertical="center"/>
    </xf>
    <xf numFmtId="180" fontId="16" fillId="0" borderId="27" xfId="4" applyNumberFormat="1" applyFont="1" applyBorder="1" applyAlignment="1">
      <alignment vertical="center" shrinkToFit="1"/>
    </xf>
    <xf numFmtId="180" fontId="16" fillId="0" borderId="36" xfId="4" applyNumberFormat="1" applyFont="1" applyBorder="1" applyAlignment="1">
      <alignment vertical="center" shrinkToFit="1"/>
    </xf>
    <xf numFmtId="189" fontId="17" fillId="0" borderId="29" xfId="4" applyNumberFormat="1" applyFont="1" applyBorder="1" applyAlignment="1">
      <alignment horizontal="right" vertical="center" shrinkToFit="1"/>
    </xf>
    <xf numFmtId="189" fontId="17" fillId="0" borderId="33" xfId="4" applyNumberFormat="1" applyFont="1" applyBorder="1" applyAlignment="1">
      <alignment horizontal="right" vertical="center" shrinkToFit="1"/>
    </xf>
    <xf numFmtId="184" fontId="16" fillId="0" borderId="29" xfId="4" applyNumberFormat="1" applyFont="1" applyBorder="1" applyAlignment="1">
      <alignment horizontal="left" vertical="center" shrinkToFit="1"/>
    </xf>
    <xf numFmtId="184" fontId="16" fillId="0" borderId="32" xfId="4" applyNumberFormat="1" applyFont="1" applyBorder="1" applyAlignment="1">
      <alignment horizontal="left" vertical="center" shrinkToFit="1"/>
    </xf>
    <xf numFmtId="184" fontId="16" fillId="0" borderId="33" xfId="4" applyNumberFormat="1" applyFont="1" applyBorder="1" applyAlignment="1">
      <alignment horizontal="left" vertical="center" shrinkToFit="1"/>
    </xf>
    <xf numFmtId="184" fontId="16" fillId="0" borderId="34" xfId="4" applyNumberFormat="1" applyFont="1" applyBorder="1" applyAlignment="1">
      <alignment horizontal="left" vertical="center" shrinkToFit="1"/>
    </xf>
    <xf numFmtId="0" fontId="23" fillId="0" borderId="59" xfId="4" applyFont="1" applyBorder="1" applyAlignment="1">
      <alignment horizontal="center" vertical="center" wrapText="1" shrinkToFit="1"/>
    </xf>
    <xf numFmtId="0" fontId="23" fillId="0" borderId="60" xfId="4" applyFont="1" applyBorder="1" applyAlignment="1">
      <alignment horizontal="center" vertical="center" shrinkToFit="1"/>
    </xf>
    <xf numFmtId="0" fontId="12" fillId="0" borderId="0" xfId="4" applyFont="1" applyAlignment="1">
      <alignment horizontal="center" vertical="center"/>
    </xf>
    <xf numFmtId="0" fontId="17" fillId="0" borderId="17" xfId="4" applyFont="1" applyBorder="1" applyAlignment="1">
      <alignment horizontal="center" vertical="center"/>
    </xf>
    <xf numFmtId="0" fontId="16" fillId="0" borderId="21" xfId="4" applyFont="1" applyBorder="1" applyAlignment="1">
      <alignment horizontal="center" vertical="center"/>
    </xf>
    <xf numFmtId="0" fontId="17" fillId="0" borderId="2" xfId="4" applyFont="1" applyBorder="1" applyAlignment="1">
      <alignment horizontal="center" vertical="center"/>
    </xf>
    <xf numFmtId="0" fontId="16" fillId="0" borderId="2" xfId="4" applyFont="1" applyBorder="1" applyAlignment="1">
      <alignment horizontal="center" vertical="center"/>
    </xf>
    <xf numFmtId="0" fontId="16" fillId="0" borderId="3" xfId="4" applyFont="1" applyBorder="1" applyAlignment="1">
      <alignment horizontal="center" vertical="center"/>
    </xf>
    <xf numFmtId="0" fontId="16" fillId="0" borderId="22" xfId="4" applyFont="1" applyBorder="1" applyAlignment="1">
      <alignment horizontal="center" vertical="center"/>
    </xf>
    <xf numFmtId="0" fontId="16" fillId="0" borderId="23" xfId="4" applyFont="1" applyBorder="1" applyAlignment="1">
      <alignment horizontal="center" vertical="center"/>
    </xf>
    <xf numFmtId="178" fontId="24" fillId="0" borderId="19" xfId="4" applyNumberFormat="1" applyFont="1" applyBorder="1" applyAlignment="1">
      <alignment horizontal="center" vertical="center"/>
    </xf>
    <xf numFmtId="0" fontId="16" fillId="0" borderId="20" xfId="4" applyFont="1" applyBorder="1" applyAlignment="1">
      <alignment horizontal="center" vertical="center"/>
    </xf>
    <xf numFmtId="0" fontId="16" fillId="0" borderId="26" xfId="4" applyFont="1" applyBorder="1" applyAlignment="1">
      <alignment horizontal="center" vertical="center"/>
    </xf>
    <xf numFmtId="0" fontId="17" fillId="2" borderId="28" xfId="4" applyFont="1" applyFill="1" applyBorder="1" applyAlignment="1">
      <alignment horizontal="right" vertical="center"/>
    </xf>
    <xf numFmtId="0" fontId="16" fillId="0" borderId="29" xfId="4" applyFont="1" applyBorder="1" applyAlignment="1">
      <alignment horizontal="right" vertical="center"/>
    </xf>
    <xf numFmtId="0" fontId="16" fillId="2" borderId="0" xfId="4" applyFont="1" applyFill="1" applyAlignment="1">
      <alignment horizontal="center" vertical="center"/>
    </xf>
    <xf numFmtId="180" fontId="17" fillId="0" borderId="0" xfId="5" applyNumberFormat="1" applyFont="1" applyBorder="1" applyAlignment="1">
      <alignment horizontal="center" vertical="center"/>
    </xf>
    <xf numFmtId="0" fontId="21" fillId="3" borderId="0" xfId="7" applyFont="1" applyAlignment="1">
      <alignment horizontal="center" vertical="center"/>
    </xf>
    <xf numFmtId="0" fontId="21" fillId="3" borderId="40" xfId="7" applyFont="1" applyBorder="1" applyAlignment="1">
      <alignment horizontal="center" vertical="center"/>
    </xf>
    <xf numFmtId="185" fontId="22" fillId="3" borderId="41" xfId="8" applyNumberFormat="1" applyFont="1" applyBorder="1" applyAlignment="1">
      <alignment horizontal="center" vertical="center"/>
    </xf>
    <xf numFmtId="185" fontId="22" fillId="3" borderId="47" xfId="8" applyNumberFormat="1" applyFont="1" applyBorder="1" applyAlignment="1">
      <alignment horizontal="center" vertical="center"/>
    </xf>
    <xf numFmtId="185" fontId="22" fillId="3" borderId="49" xfId="8" applyNumberFormat="1" applyFont="1" applyBorder="1" applyAlignment="1">
      <alignment horizontal="center" vertical="center"/>
    </xf>
    <xf numFmtId="185" fontId="21" fillId="3" borderId="42" xfId="7" applyNumberFormat="1" applyFont="1" applyBorder="1" applyAlignment="1">
      <alignment horizontal="center" vertical="center"/>
    </xf>
    <xf numFmtId="185" fontId="21" fillId="3" borderId="30" xfId="7" applyNumberFormat="1" applyFont="1" applyBorder="1" applyAlignment="1">
      <alignment horizontal="center" vertical="center"/>
    </xf>
    <xf numFmtId="185" fontId="21" fillId="3" borderId="50" xfId="7" applyNumberFormat="1" applyFont="1" applyBorder="1" applyAlignment="1">
      <alignment horizontal="center" vertical="center"/>
    </xf>
    <xf numFmtId="0" fontId="21" fillId="3" borderId="46" xfId="8" applyFont="1" applyBorder="1" applyAlignment="1">
      <alignment horizontal="center" vertical="center"/>
    </xf>
    <xf numFmtId="0" fontId="21" fillId="3" borderId="48" xfId="8" applyFont="1" applyBorder="1" applyAlignment="1">
      <alignment horizontal="center" vertical="center"/>
    </xf>
    <xf numFmtId="0" fontId="21" fillId="3" borderId="52" xfId="8" applyFont="1" applyBorder="1" applyAlignment="1">
      <alignment horizontal="center" vertical="center"/>
    </xf>
    <xf numFmtId="185" fontId="21" fillId="3" borderId="43" xfId="7" applyNumberFormat="1" applyFont="1" applyBorder="1" applyAlignment="1">
      <alignment horizontal="center" vertical="center"/>
    </xf>
    <xf numFmtId="185" fontId="21" fillId="3" borderId="44" xfId="7" applyNumberFormat="1" applyFont="1" applyBorder="1" applyAlignment="1">
      <alignment horizontal="center" vertical="center"/>
    </xf>
    <xf numFmtId="185" fontId="21" fillId="3" borderId="45" xfId="7" applyNumberFormat="1" applyFont="1" applyBorder="1" applyAlignment="1">
      <alignment horizontal="center" vertical="center"/>
    </xf>
  </cellXfs>
  <cellStyles count="11">
    <cellStyle name="タイトル 2" xfId="8"/>
    <cellStyle name="桁区切り" xfId="10" builtinId="6"/>
    <cellStyle name="標準" xfId="0" builtinId="0"/>
    <cellStyle name="標準 2" xfId="5"/>
    <cellStyle name="標準 3" xfId="9"/>
    <cellStyle name="標準_帝国計算本" xfId="1"/>
    <cellStyle name="標準_土工" xfId="2"/>
    <cellStyle name="標準_土工 2" xfId="3"/>
    <cellStyle name="標準_舗装計算" xfId="7"/>
    <cellStyle name="標準_舗装面積(神屋線）" xfId="6"/>
    <cellStyle name="標準_舗装面積計算表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kayoco\JWC\&#28165;&#35211;\&#36039;&#26009;\&#23567;&#27083;&#36896;&#29289;&#26354;&#32218;&#35036;~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YO-PDC\&#38463;&#37096;\JWC\&#26408;&#26365;&#19977;&#24029;\&#26032;&#39640;&#28181;&#25968;&#37327;&#35336;&#31639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t2\k1\&#22303;&#26408;&#35373;&#35336;&#37096;&#23455;&#34892;&#20104;&#31639;&#26360;\22&#26399;&#21407;&#31295;&#65288;K1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kayoco\JWC\&#26408;&#26365;&#19977;&#24029;\&#26032;&#39640;&#28181;&#25968;&#37327;&#35336;&#31639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縁石"/>
      <sheetName val="Pu２-300AＢ"/>
      <sheetName val="小段排水"/>
      <sheetName val="PU1-500"/>
      <sheetName val="PU1-300"/>
      <sheetName val="Module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表紙"/>
      <sheetName val="土工"/>
      <sheetName val="数量計算書"/>
      <sheetName val="DATA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務内訳表"/>
      <sheetName val="工種"/>
      <sheetName val="種別"/>
      <sheetName val="人件費"/>
      <sheetName val="外注"/>
      <sheetName val="実行予算書"/>
      <sheetName val="実行内訳表"/>
    </sheetNames>
    <sheetDataSet>
      <sheetData sheetId="0"/>
      <sheetData sheetId="1"/>
      <sheetData sheetId="2">
        <row r="9">
          <cell r="A9" t="str">
            <v>種　　　　　　　　別</v>
          </cell>
        </row>
        <row r="10">
          <cell r="A10">
            <v>-1</v>
          </cell>
          <cell r="B10" t="str">
            <v>（宿泊代）</v>
          </cell>
        </row>
        <row r="11">
          <cell r="A11">
            <v>1</v>
          </cell>
          <cell r="B11" t="str">
            <v>調査業務費</v>
          </cell>
        </row>
        <row r="12">
          <cell r="A12">
            <v>2</v>
          </cell>
          <cell r="B12" t="str">
            <v>調査業務諸経費</v>
          </cell>
        </row>
        <row r="13">
          <cell r="A13">
            <v>3</v>
          </cell>
          <cell r="B13" t="str">
            <v>調査業務費計</v>
          </cell>
        </row>
        <row r="14">
          <cell r="A14">
            <v>4</v>
          </cell>
          <cell r="B14" t="str">
            <v>解析業務費</v>
          </cell>
        </row>
        <row r="15">
          <cell r="A15">
            <v>5</v>
          </cell>
          <cell r="B15" t="str">
            <v>解析業務諸経費</v>
          </cell>
        </row>
        <row r="16">
          <cell r="A16">
            <v>6</v>
          </cell>
          <cell r="B16" t="str">
            <v>解析業務技術経費</v>
          </cell>
        </row>
        <row r="17">
          <cell r="A17">
            <v>7</v>
          </cell>
          <cell r="B17" t="str">
            <v>解析業務費計</v>
          </cell>
        </row>
        <row r="18">
          <cell r="A18">
            <v>8</v>
          </cell>
          <cell r="B18" t="str">
            <v>設計業務費</v>
          </cell>
        </row>
        <row r="19">
          <cell r="A19">
            <v>9</v>
          </cell>
          <cell r="B19" t="str">
            <v>設計業務諸経費</v>
          </cell>
        </row>
        <row r="20">
          <cell r="A20">
            <v>10</v>
          </cell>
          <cell r="B20" t="str">
            <v>設計業務技術経費</v>
          </cell>
        </row>
        <row r="21">
          <cell r="A21">
            <v>11</v>
          </cell>
          <cell r="B21" t="str">
            <v>設計業務費計</v>
          </cell>
        </row>
        <row r="22">
          <cell r="A22">
            <v>12</v>
          </cell>
          <cell r="B22" t="str">
            <v>測量業務費</v>
          </cell>
        </row>
        <row r="23">
          <cell r="A23">
            <v>13</v>
          </cell>
          <cell r="B23" t="str">
            <v>測量業務諸経費</v>
          </cell>
        </row>
        <row r="24">
          <cell r="A24">
            <v>14</v>
          </cell>
          <cell r="B24" t="str">
            <v>測量業務費計</v>
          </cell>
        </row>
        <row r="25">
          <cell r="A25">
            <v>15</v>
          </cell>
          <cell r="B25" t="str">
            <v>合計</v>
          </cell>
        </row>
        <row r="26">
          <cell r="A26">
            <v>16</v>
          </cell>
          <cell r="B26" t="str">
            <v>受注金額</v>
          </cell>
        </row>
        <row r="27">
          <cell r="A27">
            <v>17</v>
          </cell>
        </row>
        <row r="28">
          <cell r="A28">
            <v>18</v>
          </cell>
        </row>
        <row r="29">
          <cell r="A29">
            <v>19</v>
          </cell>
        </row>
        <row r="30">
          <cell r="A30">
            <v>20</v>
          </cell>
          <cell r="B30" t="str">
            <v>打合せ協議</v>
          </cell>
        </row>
        <row r="31">
          <cell r="A31">
            <v>21</v>
          </cell>
          <cell r="B31" t="str">
            <v>計画準備</v>
          </cell>
        </row>
        <row r="32">
          <cell r="A32">
            <v>22</v>
          </cell>
          <cell r="B32" t="str">
            <v>資料整理</v>
          </cell>
        </row>
        <row r="33">
          <cell r="A33">
            <v>23</v>
          </cell>
          <cell r="B33" t="str">
            <v>現地踏査</v>
          </cell>
        </row>
        <row r="34">
          <cell r="A34">
            <v>24</v>
          </cell>
          <cell r="B34" t="str">
            <v>設計計画</v>
          </cell>
        </row>
        <row r="35">
          <cell r="A35">
            <v>25</v>
          </cell>
          <cell r="B35" t="str">
            <v>構造計算</v>
          </cell>
        </row>
        <row r="36">
          <cell r="A36">
            <v>26</v>
          </cell>
          <cell r="B36" t="str">
            <v>数量計算</v>
          </cell>
        </row>
        <row r="37">
          <cell r="A37">
            <v>27</v>
          </cell>
          <cell r="B37" t="str">
            <v>図面作成</v>
          </cell>
        </row>
        <row r="38">
          <cell r="A38">
            <v>28</v>
          </cell>
          <cell r="B38" t="str">
            <v>報告書作成</v>
          </cell>
        </row>
        <row r="39">
          <cell r="A39">
            <v>29</v>
          </cell>
          <cell r="B39" t="str">
            <v>設計計算書作成</v>
          </cell>
        </row>
        <row r="40">
          <cell r="A40">
            <v>30</v>
          </cell>
          <cell r="B40" t="str">
            <v>数量計算書作成</v>
          </cell>
        </row>
        <row r="41">
          <cell r="A41">
            <v>31</v>
          </cell>
          <cell r="B41" t="str">
            <v>製本</v>
          </cell>
        </row>
        <row r="42">
          <cell r="A42">
            <v>32</v>
          </cell>
          <cell r="B42" t="str">
            <v>照査</v>
          </cell>
        </row>
        <row r="43">
          <cell r="A43">
            <v>33</v>
          </cell>
          <cell r="B43" t="str">
            <v>チェック</v>
          </cell>
        </row>
        <row r="44">
          <cell r="A44">
            <v>34</v>
          </cell>
          <cell r="B44" t="str">
            <v>納品</v>
          </cell>
        </row>
        <row r="45">
          <cell r="A45">
            <v>35</v>
          </cell>
          <cell r="B45" t="str">
            <v>　</v>
          </cell>
        </row>
        <row r="46">
          <cell r="A46">
            <v>36</v>
          </cell>
          <cell r="B46" t="str">
            <v>　</v>
          </cell>
        </row>
        <row r="47">
          <cell r="A47">
            <v>37</v>
          </cell>
          <cell r="B47" t="str">
            <v>　</v>
          </cell>
        </row>
        <row r="48">
          <cell r="A48">
            <v>38</v>
          </cell>
          <cell r="B48" t="str">
            <v>　</v>
          </cell>
        </row>
        <row r="49">
          <cell r="A49">
            <v>39</v>
          </cell>
        </row>
        <row r="50">
          <cell r="A50">
            <v>40</v>
          </cell>
          <cell r="B50" t="str">
            <v>　</v>
          </cell>
        </row>
        <row r="51">
          <cell r="A51">
            <v>41</v>
          </cell>
          <cell r="B51" t="str">
            <v>　</v>
          </cell>
        </row>
        <row r="52">
          <cell r="A52">
            <v>42</v>
          </cell>
          <cell r="B52" t="str">
            <v>　</v>
          </cell>
        </row>
        <row r="53">
          <cell r="A53">
            <v>43</v>
          </cell>
          <cell r="B53" t="str">
            <v>　</v>
          </cell>
        </row>
        <row r="54">
          <cell r="A54">
            <v>44</v>
          </cell>
          <cell r="B54" t="str">
            <v>　</v>
          </cell>
        </row>
        <row r="55">
          <cell r="A55">
            <v>45</v>
          </cell>
          <cell r="B55" t="str">
            <v>　</v>
          </cell>
        </row>
        <row r="56">
          <cell r="A56">
            <v>46</v>
          </cell>
          <cell r="B56" t="str">
            <v>　</v>
          </cell>
        </row>
        <row r="57">
          <cell r="A57">
            <v>47</v>
          </cell>
          <cell r="B57" t="str">
            <v>　</v>
          </cell>
        </row>
        <row r="58">
          <cell r="A58">
            <v>48</v>
          </cell>
          <cell r="B58" t="str">
            <v>　</v>
          </cell>
        </row>
        <row r="59">
          <cell r="A59">
            <v>49</v>
          </cell>
          <cell r="B59" t="str">
            <v>　</v>
          </cell>
        </row>
        <row r="60">
          <cell r="A60">
            <v>50</v>
          </cell>
          <cell r="B60" t="str">
            <v>　</v>
          </cell>
        </row>
        <row r="61">
          <cell r="A61">
            <v>51</v>
          </cell>
          <cell r="B61" t="str">
            <v>　</v>
          </cell>
        </row>
        <row r="62">
          <cell r="A62">
            <v>52</v>
          </cell>
          <cell r="B62" t="str">
            <v>　</v>
          </cell>
        </row>
        <row r="63">
          <cell r="A63">
            <v>53</v>
          </cell>
          <cell r="B63" t="str">
            <v>　</v>
          </cell>
        </row>
        <row r="64">
          <cell r="A64">
            <v>54</v>
          </cell>
          <cell r="B64" t="str">
            <v>　</v>
          </cell>
        </row>
        <row r="65">
          <cell r="A65">
            <v>55</v>
          </cell>
          <cell r="B65" t="str">
            <v>　</v>
          </cell>
        </row>
        <row r="66">
          <cell r="A66">
            <v>56</v>
          </cell>
          <cell r="B66" t="str">
            <v>　</v>
          </cell>
        </row>
        <row r="67">
          <cell r="A67">
            <v>57</v>
          </cell>
          <cell r="B67" t="str">
            <v>　</v>
          </cell>
        </row>
        <row r="68">
          <cell r="A68">
            <v>58</v>
          </cell>
          <cell r="B68" t="str">
            <v>　</v>
          </cell>
        </row>
        <row r="69">
          <cell r="A69">
            <v>59</v>
          </cell>
          <cell r="B69" t="str">
            <v>　</v>
          </cell>
        </row>
        <row r="70">
          <cell r="A70">
            <v>60</v>
          </cell>
          <cell r="B70" t="str">
            <v>　</v>
          </cell>
        </row>
        <row r="71">
          <cell r="A71">
            <v>61</v>
          </cell>
          <cell r="B71" t="str">
            <v>　</v>
          </cell>
        </row>
        <row r="72">
          <cell r="A72">
            <v>62</v>
          </cell>
          <cell r="B72" t="str">
            <v>　</v>
          </cell>
        </row>
        <row r="73">
          <cell r="A73">
            <v>63</v>
          </cell>
          <cell r="B73" t="str">
            <v>　</v>
          </cell>
        </row>
        <row r="74">
          <cell r="A74">
            <v>64</v>
          </cell>
          <cell r="B74" t="str">
            <v>　</v>
          </cell>
        </row>
        <row r="75">
          <cell r="A75">
            <v>65</v>
          </cell>
          <cell r="B75" t="str">
            <v>　</v>
          </cell>
        </row>
        <row r="76">
          <cell r="A76">
            <v>66</v>
          </cell>
          <cell r="B76" t="str">
            <v>　</v>
          </cell>
        </row>
        <row r="77">
          <cell r="A77">
            <v>67</v>
          </cell>
          <cell r="B77" t="str">
            <v>　</v>
          </cell>
        </row>
        <row r="78">
          <cell r="A78">
            <v>68</v>
          </cell>
          <cell r="B78" t="str">
            <v>　</v>
          </cell>
        </row>
        <row r="79">
          <cell r="A79">
            <v>69</v>
          </cell>
          <cell r="B79" t="str">
            <v>　</v>
          </cell>
        </row>
        <row r="80">
          <cell r="A80">
            <v>70</v>
          </cell>
          <cell r="B80" t="str">
            <v>　</v>
          </cell>
        </row>
        <row r="81">
          <cell r="A81">
            <v>71</v>
          </cell>
          <cell r="B81" t="str">
            <v>　</v>
          </cell>
        </row>
        <row r="82">
          <cell r="A82">
            <v>72</v>
          </cell>
          <cell r="B82" t="str">
            <v>　</v>
          </cell>
        </row>
        <row r="83">
          <cell r="A83">
            <v>73</v>
          </cell>
          <cell r="B83" t="str">
            <v>　</v>
          </cell>
        </row>
        <row r="84">
          <cell r="A84">
            <v>74</v>
          </cell>
          <cell r="B84" t="str">
            <v>　</v>
          </cell>
        </row>
        <row r="85">
          <cell r="A85">
            <v>75</v>
          </cell>
          <cell r="B85" t="str">
            <v>　</v>
          </cell>
        </row>
        <row r="86">
          <cell r="A86">
            <v>76</v>
          </cell>
          <cell r="B86" t="str">
            <v>　</v>
          </cell>
        </row>
        <row r="87">
          <cell r="A87">
            <v>77</v>
          </cell>
          <cell r="B87" t="str">
            <v>　</v>
          </cell>
        </row>
        <row r="88">
          <cell r="A88">
            <v>78</v>
          </cell>
          <cell r="B88" t="str">
            <v>　</v>
          </cell>
        </row>
        <row r="89">
          <cell r="A89">
            <v>79</v>
          </cell>
          <cell r="B89" t="str">
            <v>　</v>
          </cell>
        </row>
        <row r="90">
          <cell r="A90">
            <v>80</v>
          </cell>
          <cell r="B90" t="str">
            <v>　</v>
          </cell>
        </row>
        <row r="91">
          <cell r="A91">
            <v>81</v>
          </cell>
          <cell r="B91" t="str">
            <v>　</v>
          </cell>
        </row>
        <row r="92">
          <cell r="A92">
            <v>82</v>
          </cell>
          <cell r="B92" t="str">
            <v>　</v>
          </cell>
        </row>
        <row r="93">
          <cell r="A93">
            <v>83</v>
          </cell>
          <cell r="B93" t="str">
            <v>　</v>
          </cell>
        </row>
        <row r="94">
          <cell r="A94">
            <v>84</v>
          </cell>
          <cell r="B94" t="str">
            <v>　</v>
          </cell>
        </row>
        <row r="95">
          <cell r="A95">
            <v>85</v>
          </cell>
          <cell r="B95" t="str">
            <v>　</v>
          </cell>
        </row>
        <row r="96">
          <cell r="A96">
            <v>86</v>
          </cell>
          <cell r="B96" t="str">
            <v>　</v>
          </cell>
        </row>
        <row r="97">
          <cell r="A97">
            <v>87</v>
          </cell>
          <cell r="B97" t="str">
            <v>　</v>
          </cell>
        </row>
        <row r="98">
          <cell r="A98">
            <v>88</v>
          </cell>
          <cell r="B98" t="str">
            <v>　</v>
          </cell>
        </row>
        <row r="99">
          <cell r="A99">
            <v>89</v>
          </cell>
          <cell r="B99" t="str">
            <v>　</v>
          </cell>
        </row>
        <row r="100">
          <cell r="A100">
            <v>90</v>
          </cell>
          <cell r="B100" t="str">
            <v>　</v>
          </cell>
        </row>
        <row r="101">
          <cell r="A101">
            <v>91</v>
          </cell>
          <cell r="B101" t="str">
            <v>　</v>
          </cell>
        </row>
        <row r="102">
          <cell r="A102">
            <v>92</v>
          </cell>
          <cell r="B102" t="str">
            <v>　</v>
          </cell>
        </row>
        <row r="103">
          <cell r="A103">
            <v>93</v>
          </cell>
          <cell r="B103" t="str">
            <v>　</v>
          </cell>
        </row>
        <row r="104">
          <cell r="A104">
            <v>94</v>
          </cell>
          <cell r="B104" t="str">
            <v>　</v>
          </cell>
        </row>
        <row r="105">
          <cell r="A105">
            <v>95</v>
          </cell>
          <cell r="B105" t="str">
            <v>　</v>
          </cell>
        </row>
        <row r="106">
          <cell r="A106">
            <v>96</v>
          </cell>
          <cell r="B106" t="str">
            <v>　</v>
          </cell>
        </row>
        <row r="107">
          <cell r="A107">
            <v>97</v>
          </cell>
          <cell r="B107" t="str">
            <v>　</v>
          </cell>
        </row>
        <row r="108">
          <cell r="A108">
            <v>98</v>
          </cell>
          <cell r="B108" t="str">
            <v>　</v>
          </cell>
        </row>
        <row r="109">
          <cell r="A109">
            <v>99</v>
          </cell>
          <cell r="B109" t="str">
            <v>　</v>
          </cell>
        </row>
        <row r="110">
          <cell r="A110">
            <v>100</v>
          </cell>
          <cell r="B110" t="str">
            <v>　</v>
          </cell>
        </row>
        <row r="111">
          <cell r="A111">
            <v>101</v>
          </cell>
          <cell r="B111" t="str">
            <v>　</v>
          </cell>
        </row>
        <row r="112">
          <cell r="A112">
            <v>102</v>
          </cell>
          <cell r="B112" t="str">
            <v>　</v>
          </cell>
        </row>
        <row r="113">
          <cell r="A113">
            <v>103</v>
          </cell>
          <cell r="B113" t="str">
            <v>　</v>
          </cell>
        </row>
        <row r="114">
          <cell r="A114">
            <v>104</v>
          </cell>
          <cell r="B114" t="str">
            <v>　</v>
          </cell>
        </row>
        <row r="115">
          <cell r="A115">
            <v>105</v>
          </cell>
          <cell r="B115" t="str">
            <v>　</v>
          </cell>
        </row>
        <row r="116">
          <cell r="A116">
            <v>106</v>
          </cell>
          <cell r="B116" t="str">
            <v>　</v>
          </cell>
        </row>
        <row r="117">
          <cell r="A117">
            <v>107</v>
          </cell>
          <cell r="B117" t="str">
            <v>　</v>
          </cell>
        </row>
        <row r="118">
          <cell r="A118">
            <v>108</v>
          </cell>
          <cell r="B118" t="str">
            <v>　</v>
          </cell>
        </row>
        <row r="119">
          <cell r="A119">
            <v>109</v>
          </cell>
          <cell r="B119" t="str">
            <v>　</v>
          </cell>
        </row>
        <row r="120">
          <cell r="A120">
            <v>110</v>
          </cell>
          <cell r="B120" t="str">
            <v>　</v>
          </cell>
        </row>
        <row r="121">
          <cell r="A121">
            <v>111</v>
          </cell>
          <cell r="B121" t="str">
            <v>　</v>
          </cell>
        </row>
        <row r="122">
          <cell r="A122">
            <v>112</v>
          </cell>
          <cell r="B122" t="str">
            <v>　</v>
          </cell>
        </row>
        <row r="123">
          <cell r="A123">
            <v>113</v>
          </cell>
          <cell r="B123" t="str">
            <v>　</v>
          </cell>
        </row>
        <row r="124">
          <cell r="A124">
            <v>114</v>
          </cell>
          <cell r="B124" t="str">
            <v>　</v>
          </cell>
        </row>
        <row r="125">
          <cell r="A125">
            <v>115</v>
          </cell>
          <cell r="B125" t="str">
            <v>　</v>
          </cell>
        </row>
        <row r="126">
          <cell r="A126">
            <v>116</v>
          </cell>
          <cell r="B126" t="str">
            <v>　</v>
          </cell>
        </row>
        <row r="127">
          <cell r="A127">
            <v>117</v>
          </cell>
          <cell r="B127" t="str">
            <v>　</v>
          </cell>
        </row>
        <row r="128">
          <cell r="A128">
            <v>118</v>
          </cell>
          <cell r="B128" t="str">
            <v>　</v>
          </cell>
        </row>
        <row r="129">
          <cell r="A129">
            <v>119</v>
          </cell>
          <cell r="B129" t="str">
            <v>　</v>
          </cell>
        </row>
        <row r="130">
          <cell r="A130">
            <v>120</v>
          </cell>
          <cell r="B130" t="str">
            <v>　</v>
          </cell>
        </row>
        <row r="131">
          <cell r="A131">
            <v>121</v>
          </cell>
          <cell r="B131" t="str">
            <v>　</v>
          </cell>
        </row>
        <row r="132">
          <cell r="A132">
            <v>122</v>
          </cell>
          <cell r="B132" t="str">
            <v>　</v>
          </cell>
        </row>
        <row r="133">
          <cell r="A133">
            <v>123</v>
          </cell>
          <cell r="B133" t="str">
            <v>　</v>
          </cell>
        </row>
        <row r="134">
          <cell r="A134">
            <v>124</v>
          </cell>
          <cell r="B134" t="str">
            <v>　</v>
          </cell>
        </row>
        <row r="135">
          <cell r="A135">
            <v>125</v>
          </cell>
          <cell r="B135" t="str">
            <v>　</v>
          </cell>
        </row>
        <row r="136">
          <cell r="A136">
            <v>126</v>
          </cell>
          <cell r="B136" t="str">
            <v>　</v>
          </cell>
        </row>
        <row r="137">
          <cell r="A137">
            <v>127</v>
          </cell>
          <cell r="B137" t="str">
            <v>　</v>
          </cell>
        </row>
        <row r="138">
          <cell r="A138">
            <v>128</v>
          </cell>
          <cell r="B138" t="str">
            <v>　</v>
          </cell>
        </row>
        <row r="139">
          <cell r="A139">
            <v>129</v>
          </cell>
          <cell r="B139" t="str">
            <v>　</v>
          </cell>
        </row>
        <row r="140">
          <cell r="A140">
            <v>130</v>
          </cell>
          <cell r="B140" t="str">
            <v>　</v>
          </cell>
        </row>
        <row r="141">
          <cell r="A141">
            <v>131</v>
          </cell>
        </row>
        <row r="142">
          <cell r="A142">
            <v>132</v>
          </cell>
        </row>
        <row r="143">
          <cell r="A143">
            <v>133</v>
          </cell>
        </row>
        <row r="144">
          <cell r="A144">
            <v>134</v>
          </cell>
        </row>
        <row r="145">
          <cell r="A145">
            <v>135</v>
          </cell>
        </row>
        <row r="146">
          <cell r="A146">
            <v>136</v>
          </cell>
        </row>
        <row r="147">
          <cell r="A147">
            <v>137</v>
          </cell>
        </row>
        <row r="148">
          <cell r="A148">
            <v>138</v>
          </cell>
        </row>
        <row r="149">
          <cell r="A149">
            <v>139</v>
          </cell>
        </row>
        <row r="150">
          <cell r="A150">
            <v>140</v>
          </cell>
        </row>
        <row r="151">
          <cell r="A151">
            <v>141</v>
          </cell>
        </row>
        <row r="152">
          <cell r="A152">
            <v>142</v>
          </cell>
        </row>
        <row r="153">
          <cell r="A153">
            <v>143</v>
          </cell>
        </row>
        <row r="154">
          <cell r="A154">
            <v>144</v>
          </cell>
        </row>
        <row r="155">
          <cell r="A155">
            <v>145</v>
          </cell>
        </row>
        <row r="156">
          <cell r="A156">
            <v>146</v>
          </cell>
        </row>
        <row r="157">
          <cell r="A157">
            <v>147</v>
          </cell>
        </row>
        <row r="158">
          <cell r="A158">
            <v>148</v>
          </cell>
        </row>
        <row r="159">
          <cell r="A159">
            <v>149</v>
          </cell>
        </row>
        <row r="160">
          <cell r="A160">
            <v>150</v>
          </cell>
        </row>
        <row r="161">
          <cell r="A161">
            <v>151</v>
          </cell>
        </row>
        <row r="162">
          <cell r="A162">
            <v>152</v>
          </cell>
        </row>
        <row r="163">
          <cell r="A163">
            <v>153</v>
          </cell>
        </row>
        <row r="164">
          <cell r="A164">
            <v>154</v>
          </cell>
        </row>
        <row r="165">
          <cell r="A165">
            <v>155</v>
          </cell>
        </row>
        <row r="166">
          <cell r="A166">
            <v>156</v>
          </cell>
        </row>
        <row r="167">
          <cell r="A167">
            <v>157</v>
          </cell>
        </row>
        <row r="168">
          <cell r="A168">
            <v>158</v>
          </cell>
        </row>
        <row r="169">
          <cell r="A169">
            <v>159</v>
          </cell>
        </row>
        <row r="170">
          <cell r="A170">
            <v>160</v>
          </cell>
        </row>
        <row r="171">
          <cell r="A171">
            <v>161</v>
          </cell>
        </row>
        <row r="172">
          <cell r="A172">
            <v>162</v>
          </cell>
        </row>
        <row r="173">
          <cell r="A173">
            <v>163</v>
          </cell>
        </row>
        <row r="174">
          <cell r="A174">
            <v>164</v>
          </cell>
        </row>
        <row r="175">
          <cell r="A175">
            <v>165</v>
          </cell>
        </row>
        <row r="176">
          <cell r="A176">
            <v>166</v>
          </cell>
        </row>
        <row r="177">
          <cell r="A177">
            <v>167</v>
          </cell>
        </row>
        <row r="178">
          <cell r="A178">
            <v>168</v>
          </cell>
        </row>
        <row r="179">
          <cell r="A179">
            <v>169</v>
          </cell>
        </row>
        <row r="180">
          <cell r="A180">
            <v>170</v>
          </cell>
        </row>
        <row r="181">
          <cell r="A181">
            <v>171</v>
          </cell>
        </row>
        <row r="182">
          <cell r="A182">
            <v>172</v>
          </cell>
        </row>
        <row r="183">
          <cell r="A183">
            <v>173</v>
          </cell>
        </row>
        <row r="184">
          <cell r="A184">
            <v>174</v>
          </cell>
        </row>
        <row r="185">
          <cell r="A185">
            <v>175</v>
          </cell>
        </row>
        <row r="186">
          <cell r="A186">
            <v>176</v>
          </cell>
        </row>
        <row r="187">
          <cell r="A187">
            <v>177</v>
          </cell>
        </row>
        <row r="188">
          <cell r="A188">
            <v>178</v>
          </cell>
        </row>
        <row r="189">
          <cell r="A189">
            <v>179</v>
          </cell>
        </row>
        <row r="190">
          <cell r="A190">
            <v>180</v>
          </cell>
        </row>
        <row r="191">
          <cell r="A191">
            <v>181</v>
          </cell>
        </row>
        <row r="192">
          <cell r="A192">
            <v>182</v>
          </cell>
        </row>
        <row r="193">
          <cell r="A193">
            <v>183</v>
          </cell>
        </row>
        <row r="194">
          <cell r="A194">
            <v>184</v>
          </cell>
        </row>
        <row r="195">
          <cell r="A195">
            <v>185</v>
          </cell>
        </row>
        <row r="196">
          <cell r="A196">
            <v>186</v>
          </cell>
        </row>
        <row r="197">
          <cell r="A197">
            <v>187</v>
          </cell>
        </row>
        <row r="198">
          <cell r="A198">
            <v>188</v>
          </cell>
        </row>
        <row r="199">
          <cell r="A199">
            <v>189</v>
          </cell>
        </row>
        <row r="200">
          <cell r="A200">
            <v>190</v>
          </cell>
        </row>
        <row r="201">
          <cell r="A201">
            <v>191</v>
          </cell>
        </row>
        <row r="202">
          <cell r="A202">
            <v>192</v>
          </cell>
        </row>
        <row r="203">
          <cell r="A203">
            <v>193</v>
          </cell>
        </row>
        <row r="204">
          <cell r="A204">
            <v>194</v>
          </cell>
        </row>
        <row r="205">
          <cell r="A205">
            <v>195</v>
          </cell>
        </row>
        <row r="206">
          <cell r="A206">
            <v>196</v>
          </cell>
        </row>
        <row r="207">
          <cell r="A207">
            <v>197</v>
          </cell>
        </row>
        <row r="208">
          <cell r="A208">
            <v>198</v>
          </cell>
        </row>
        <row r="209">
          <cell r="A209">
            <v>199</v>
          </cell>
        </row>
        <row r="210">
          <cell r="A210">
            <v>200</v>
          </cell>
        </row>
        <row r="211">
          <cell r="A211">
            <v>201</v>
          </cell>
        </row>
        <row r="212">
          <cell r="A212">
            <v>202</v>
          </cell>
        </row>
        <row r="213">
          <cell r="A213">
            <v>203</v>
          </cell>
        </row>
        <row r="214">
          <cell r="A214">
            <v>204</v>
          </cell>
        </row>
        <row r="215">
          <cell r="A215">
            <v>205</v>
          </cell>
        </row>
        <row r="216">
          <cell r="A216">
            <v>206</v>
          </cell>
        </row>
        <row r="217">
          <cell r="A217">
            <v>207</v>
          </cell>
        </row>
        <row r="218">
          <cell r="A218">
            <v>208</v>
          </cell>
        </row>
        <row r="219">
          <cell r="A219">
            <v>209</v>
          </cell>
        </row>
        <row r="220">
          <cell r="A220">
            <v>210</v>
          </cell>
        </row>
        <row r="221">
          <cell r="A221">
            <v>211</v>
          </cell>
        </row>
        <row r="222">
          <cell r="A222">
            <v>212</v>
          </cell>
        </row>
        <row r="223">
          <cell r="A223">
            <v>213</v>
          </cell>
        </row>
        <row r="224">
          <cell r="A224">
            <v>214</v>
          </cell>
        </row>
        <row r="225">
          <cell r="A225">
            <v>215</v>
          </cell>
        </row>
        <row r="226">
          <cell r="A226">
            <v>216</v>
          </cell>
        </row>
        <row r="227">
          <cell r="A227">
            <v>217</v>
          </cell>
        </row>
        <row r="228">
          <cell r="A228">
            <v>218</v>
          </cell>
        </row>
        <row r="229">
          <cell r="A229">
            <v>219</v>
          </cell>
        </row>
        <row r="230">
          <cell r="A230">
            <v>220</v>
          </cell>
        </row>
        <row r="231">
          <cell r="A231">
            <v>221</v>
          </cell>
        </row>
        <row r="232">
          <cell r="A232">
            <v>222</v>
          </cell>
        </row>
        <row r="233">
          <cell r="A233">
            <v>223</v>
          </cell>
        </row>
        <row r="234">
          <cell r="A234">
            <v>224</v>
          </cell>
        </row>
        <row r="235">
          <cell r="A235">
            <v>225</v>
          </cell>
        </row>
        <row r="236">
          <cell r="A236">
            <v>226</v>
          </cell>
        </row>
        <row r="237">
          <cell r="A237">
            <v>227</v>
          </cell>
        </row>
        <row r="238">
          <cell r="A238">
            <v>228</v>
          </cell>
        </row>
        <row r="239">
          <cell r="A239">
            <v>229</v>
          </cell>
        </row>
        <row r="240">
          <cell r="A240">
            <v>230</v>
          </cell>
        </row>
        <row r="241">
          <cell r="A241">
            <v>231</v>
          </cell>
        </row>
        <row r="242">
          <cell r="A242">
            <v>232</v>
          </cell>
        </row>
        <row r="243">
          <cell r="A243">
            <v>233</v>
          </cell>
        </row>
        <row r="244">
          <cell r="A244">
            <v>234</v>
          </cell>
        </row>
        <row r="245">
          <cell r="A245">
            <v>235</v>
          </cell>
        </row>
        <row r="246">
          <cell r="A246">
            <v>236</v>
          </cell>
        </row>
        <row r="247">
          <cell r="A247">
            <v>237</v>
          </cell>
        </row>
        <row r="248">
          <cell r="A248">
            <v>238</v>
          </cell>
        </row>
        <row r="249">
          <cell r="A249">
            <v>239</v>
          </cell>
        </row>
        <row r="250">
          <cell r="A250">
            <v>240</v>
          </cell>
        </row>
        <row r="251">
          <cell r="A251">
            <v>241</v>
          </cell>
        </row>
        <row r="252">
          <cell r="A252">
            <v>242</v>
          </cell>
        </row>
        <row r="253">
          <cell r="A253">
            <v>243</v>
          </cell>
        </row>
        <row r="254">
          <cell r="A254">
            <v>244</v>
          </cell>
        </row>
        <row r="255">
          <cell r="A255">
            <v>245</v>
          </cell>
        </row>
        <row r="256">
          <cell r="A256">
            <v>246</v>
          </cell>
        </row>
        <row r="257">
          <cell r="A257">
            <v>247</v>
          </cell>
        </row>
        <row r="258">
          <cell r="A258">
            <v>248</v>
          </cell>
        </row>
        <row r="259">
          <cell r="A259">
            <v>249</v>
          </cell>
        </row>
        <row r="260">
          <cell r="A260">
            <v>250</v>
          </cell>
        </row>
        <row r="261">
          <cell r="A261">
            <v>251</v>
          </cell>
        </row>
        <row r="262">
          <cell r="A262">
            <v>252</v>
          </cell>
        </row>
        <row r="263">
          <cell r="A263">
            <v>253</v>
          </cell>
        </row>
        <row r="264">
          <cell r="A264">
            <v>254</v>
          </cell>
        </row>
        <row r="265">
          <cell r="A265">
            <v>255</v>
          </cell>
        </row>
        <row r="266">
          <cell r="A266">
            <v>256</v>
          </cell>
        </row>
        <row r="267">
          <cell r="A267">
            <v>257</v>
          </cell>
        </row>
        <row r="268">
          <cell r="A268">
            <v>258</v>
          </cell>
        </row>
        <row r="269">
          <cell r="A269">
            <v>259</v>
          </cell>
        </row>
        <row r="270">
          <cell r="A270">
            <v>260</v>
          </cell>
        </row>
        <row r="271">
          <cell r="A271">
            <v>261</v>
          </cell>
        </row>
        <row r="272">
          <cell r="A272">
            <v>262</v>
          </cell>
        </row>
        <row r="273">
          <cell r="A273">
            <v>263</v>
          </cell>
        </row>
        <row r="274">
          <cell r="A274">
            <v>264</v>
          </cell>
        </row>
        <row r="275">
          <cell r="A275">
            <v>265</v>
          </cell>
        </row>
        <row r="276">
          <cell r="A276">
            <v>266</v>
          </cell>
        </row>
        <row r="277">
          <cell r="A277">
            <v>267</v>
          </cell>
        </row>
        <row r="278">
          <cell r="A278">
            <v>268</v>
          </cell>
        </row>
        <row r="279">
          <cell r="A279">
            <v>269</v>
          </cell>
        </row>
        <row r="280">
          <cell r="A280">
            <v>270</v>
          </cell>
        </row>
        <row r="281">
          <cell r="A281">
            <v>271</v>
          </cell>
        </row>
        <row r="282">
          <cell r="A282">
            <v>272</v>
          </cell>
        </row>
        <row r="283">
          <cell r="A283">
            <v>273</v>
          </cell>
        </row>
        <row r="284">
          <cell r="A284">
            <v>274</v>
          </cell>
        </row>
        <row r="285">
          <cell r="A285">
            <v>275</v>
          </cell>
        </row>
        <row r="286">
          <cell r="A286">
            <v>276</v>
          </cell>
        </row>
        <row r="287">
          <cell r="A287">
            <v>277</v>
          </cell>
        </row>
        <row r="288">
          <cell r="A288">
            <v>278</v>
          </cell>
        </row>
        <row r="289">
          <cell r="A289">
            <v>279</v>
          </cell>
        </row>
        <row r="290">
          <cell r="A290">
            <v>280</v>
          </cell>
        </row>
        <row r="291">
          <cell r="A291">
            <v>281</v>
          </cell>
        </row>
        <row r="292">
          <cell r="A292">
            <v>282</v>
          </cell>
        </row>
        <row r="293">
          <cell r="A293">
            <v>283</v>
          </cell>
        </row>
        <row r="294">
          <cell r="A294">
            <v>284</v>
          </cell>
        </row>
        <row r="295">
          <cell r="A295">
            <v>285</v>
          </cell>
        </row>
        <row r="296">
          <cell r="A296">
            <v>286</v>
          </cell>
        </row>
        <row r="297">
          <cell r="A297">
            <v>287</v>
          </cell>
        </row>
        <row r="298">
          <cell r="A298">
            <v>288</v>
          </cell>
        </row>
        <row r="299">
          <cell r="A299">
            <v>289</v>
          </cell>
        </row>
        <row r="300">
          <cell r="A300">
            <v>290</v>
          </cell>
        </row>
        <row r="301">
          <cell r="A301">
            <v>291</v>
          </cell>
        </row>
        <row r="302">
          <cell r="A302">
            <v>292</v>
          </cell>
        </row>
        <row r="303">
          <cell r="A303">
            <v>293</v>
          </cell>
        </row>
        <row r="304">
          <cell r="A304">
            <v>294</v>
          </cell>
        </row>
        <row r="305">
          <cell r="A305">
            <v>295</v>
          </cell>
        </row>
        <row r="306">
          <cell r="A306">
            <v>296</v>
          </cell>
        </row>
        <row r="307">
          <cell r="A307">
            <v>297</v>
          </cell>
        </row>
        <row r="308">
          <cell r="A308">
            <v>298</v>
          </cell>
        </row>
        <row r="309">
          <cell r="A309">
            <v>299</v>
          </cell>
        </row>
        <row r="310">
          <cell r="A310">
            <v>300</v>
          </cell>
        </row>
        <row r="311">
          <cell r="A311">
            <v>301</v>
          </cell>
        </row>
        <row r="312">
          <cell r="A312">
            <v>302</v>
          </cell>
        </row>
        <row r="313">
          <cell r="A313">
            <v>303</v>
          </cell>
        </row>
        <row r="314">
          <cell r="A314">
            <v>304</v>
          </cell>
        </row>
        <row r="315">
          <cell r="A315">
            <v>305</v>
          </cell>
        </row>
        <row r="316">
          <cell r="A316">
            <v>306</v>
          </cell>
        </row>
        <row r="317">
          <cell r="A317">
            <v>307</v>
          </cell>
        </row>
        <row r="318">
          <cell r="A318">
            <v>308</v>
          </cell>
        </row>
        <row r="319">
          <cell r="A319">
            <v>309</v>
          </cell>
        </row>
        <row r="320">
          <cell r="A320">
            <v>310</v>
          </cell>
        </row>
        <row r="321">
          <cell r="A321">
            <v>311</v>
          </cell>
        </row>
        <row r="322">
          <cell r="A322">
            <v>312</v>
          </cell>
        </row>
        <row r="323">
          <cell r="A323">
            <v>313</v>
          </cell>
        </row>
        <row r="324">
          <cell r="A324">
            <v>314</v>
          </cell>
        </row>
        <row r="325">
          <cell r="A325">
            <v>315</v>
          </cell>
        </row>
        <row r="326">
          <cell r="A326">
            <v>316</v>
          </cell>
        </row>
        <row r="327">
          <cell r="A327">
            <v>317</v>
          </cell>
        </row>
        <row r="328">
          <cell r="A328">
            <v>318</v>
          </cell>
        </row>
        <row r="329">
          <cell r="A329">
            <v>319</v>
          </cell>
        </row>
        <row r="330">
          <cell r="A330">
            <v>320</v>
          </cell>
        </row>
        <row r="331">
          <cell r="A331">
            <v>321</v>
          </cell>
        </row>
        <row r="332">
          <cell r="A332">
            <v>322</v>
          </cell>
        </row>
        <row r="333">
          <cell r="A333">
            <v>323</v>
          </cell>
        </row>
        <row r="334">
          <cell r="A334">
            <v>324</v>
          </cell>
        </row>
        <row r="335">
          <cell r="A335">
            <v>325</v>
          </cell>
        </row>
        <row r="336">
          <cell r="A336">
            <v>326</v>
          </cell>
        </row>
        <row r="337">
          <cell r="A337">
            <v>327</v>
          </cell>
        </row>
        <row r="338">
          <cell r="A338">
            <v>328</v>
          </cell>
        </row>
        <row r="339">
          <cell r="A339">
            <v>329</v>
          </cell>
        </row>
        <row r="340">
          <cell r="A340">
            <v>330</v>
          </cell>
        </row>
        <row r="341">
          <cell r="A341">
            <v>331</v>
          </cell>
        </row>
        <row r="342">
          <cell r="A342">
            <v>332</v>
          </cell>
        </row>
        <row r="343">
          <cell r="A343">
            <v>333</v>
          </cell>
        </row>
        <row r="344">
          <cell r="A344">
            <v>334</v>
          </cell>
        </row>
        <row r="345">
          <cell r="A345">
            <v>335</v>
          </cell>
        </row>
        <row r="346">
          <cell r="A346">
            <v>336</v>
          </cell>
        </row>
        <row r="347">
          <cell r="A347">
            <v>337</v>
          </cell>
        </row>
        <row r="348">
          <cell r="A348">
            <v>338</v>
          </cell>
        </row>
        <row r="349">
          <cell r="A349">
            <v>339</v>
          </cell>
        </row>
        <row r="350">
          <cell r="A350">
            <v>340</v>
          </cell>
        </row>
        <row r="351">
          <cell r="A351">
            <v>341</v>
          </cell>
        </row>
        <row r="352">
          <cell r="A352">
            <v>342</v>
          </cell>
        </row>
        <row r="353">
          <cell r="A353">
            <v>343</v>
          </cell>
        </row>
        <row r="354">
          <cell r="A354">
            <v>344</v>
          </cell>
        </row>
        <row r="355">
          <cell r="A355">
            <v>345</v>
          </cell>
        </row>
        <row r="356">
          <cell r="A356">
            <v>346</v>
          </cell>
        </row>
        <row r="357">
          <cell r="A357">
            <v>347</v>
          </cell>
        </row>
        <row r="358">
          <cell r="A358">
            <v>348</v>
          </cell>
        </row>
        <row r="359">
          <cell r="A359">
            <v>349</v>
          </cell>
        </row>
        <row r="360">
          <cell r="A360">
            <v>350</v>
          </cell>
        </row>
        <row r="361">
          <cell r="A361">
            <v>351</v>
          </cell>
        </row>
        <row r="362">
          <cell r="A362">
            <v>352</v>
          </cell>
        </row>
        <row r="363">
          <cell r="A363">
            <v>353</v>
          </cell>
        </row>
        <row r="364">
          <cell r="A364">
            <v>354</v>
          </cell>
        </row>
        <row r="365">
          <cell r="A365">
            <v>355</v>
          </cell>
        </row>
        <row r="366">
          <cell r="A366">
            <v>356</v>
          </cell>
        </row>
        <row r="367">
          <cell r="A367">
            <v>357</v>
          </cell>
        </row>
        <row r="368">
          <cell r="A368">
            <v>358</v>
          </cell>
        </row>
        <row r="369">
          <cell r="A369">
            <v>359</v>
          </cell>
        </row>
        <row r="370">
          <cell r="A370">
            <v>360</v>
          </cell>
        </row>
        <row r="371">
          <cell r="A371">
            <v>361</v>
          </cell>
        </row>
        <row r="372">
          <cell r="A372">
            <v>362</v>
          </cell>
        </row>
        <row r="373">
          <cell r="A373">
            <v>363</v>
          </cell>
        </row>
        <row r="374">
          <cell r="A374">
            <v>364</v>
          </cell>
        </row>
        <row r="375">
          <cell r="A375">
            <v>365</v>
          </cell>
        </row>
        <row r="376">
          <cell r="A376">
            <v>366</v>
          </cell>
        </row>
        <row r="377">
          <cell r="A377">
            <v>367</v>
          </cell>
        </row>
        <row r="378">
          <cell r="A378">
            <v>368</v>
          </cell>
        </row>
        <row r="379">
          <cell r="A379">
            <v>369</v>
          </cell>
        </row>
        <row r="380">
          <cell r="A380">
            <v>370</v>
          </cell>
        </row>
        <row r="381">
          <cell r="A381">
            <v>371</v>
          </cell>
        </row>
        <row r="382">
          <cell r="A382">
            <v>372</v>
          </cell>
        </row>
        <row r="383">
          <cell r="A383">
            <v>373</v>
          </cell>
        </row>
        <row r="384">
          <cell r="A384">
            <v>374</v>
          </cell>
        </row>
        <row r="385">
          <cell r="A385">
            <v>375</v>
          </cell>
        </row>
        <row r="386">
          <cell r="A386">
            <v>376</v>
          </cell>
        </row>
        <row r="387">
          <cell r="A387">
            <v>377</v>
          </cell>
        </row>
        <row r="388">
          <cell r="A388">
            <v>378</v>
          </cell>
        </row>
        <row r="389">
          <cell r="A389">
            <v>379</v>
          </cell>
        </row>
        <row r="390">
          <cell r="A390">
            <v>380</v>
          </cell>
        </row>
        <row r="391">
          <cell r="A391">
            <v>381</v>
          </cell>
        </row>
        <row r="392">
          <cell r="A392">
            <v>382</v>
          </cell>
        </row>
        <row r="393">
          <cell r="A393">
            <v>383</v>
          </cell>
        </row>
        <row r="394">
          <cell r="A394">
            <v>384</v>
          </cell>
        </row>
        <row r="395">
          <cell r="A395">
            <v>385</v>
          </cell>
        </row>
        <row r="396">
          <cell r="A396">
            <v>386</v>
          </cell>
        </row>
        <row r="397">
          <cell r="A397">
            <v>387</v>
          </cell>
        </row>
        <row r="398">
          <cell r="A398">
            <v>388</v>
          </cell>
        </row>
        <row r="399">
          <cell r="A399">
            <v>389</v>
          </cell>
        </row>
        <row r="400">
          <cell r="A400">
            <v>390</v>
          </cell>
        </row>
        <row r="401">
          <cell r="A401">
            <v>391</v>
          </cell>
        </row>
        <row r="402">
          <cell r="A402">
            <v>392</v>
          </cell>
        </row>
        <row r="403">
          <cell r="A403">
            <v>393</v>
          </cell>
        </row>
        <row r="404">
          <cell r="A404">
            <v>394</v>
          </cell>
        </row>
        <row r="405">
          <cell r="A405">
            <v>395</v>
          </cell>
        </row>
        <row r="406">
          <cell r="A406">
            <v>396</v>
          </cell>
        </row>
        <row r="407">
          <cell r="A407">
            <v>397</v>
          </cell>
        </row>
        <row r="408">
          <cell r="A408">
            <v>398</v>
          </cell>
        </row>
        <row r="409">
          <cell r="A409">
            <v>399</v>
          </cell>
        </row>
        <row r="410">
          <cell r="A410">
            <v>400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表紙"/>
      <sheetName val="土工"/>
      <sheetName val="数量計算書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view="pageBreakPreview" zoomScale="160" zoomScaleNormal="100" zoomScaleSheetLayoutView="160" workbookViewId="0"/>
  </sheetViews>
  <sheetFormatPr defaultRowHeight="23.1" customHeight="1"/>
  <cols>
    <col min="1" max="1" width="18.7109375" style="10" customWidth="1"/>
    <col min="2" max="2" width="24.7109375" style="10" customWidth="1"/>
    <col min="3" max="3" width="20.7109375" style="8" customWidth="1"/>
    <col min="4" max="4" width="6.7109375" style="8" customWidth="1"/>
    <col min="5" max="5" width="12.7109375" style="8" customWidth="1"/>
    <col min="6" max="7" width="10.7109375" style="8" customWidth="1"/>
    <col min="8" max="16384" width="9.140625" style="4"/>
  </cols>
  <sheetData>
    <row r="1" spans="1:7" ht="23.1" customHeight="1">
      <c r="A1" s="1"/>
      <c r="B1" s="2"/>
      <c r="C1" s="3"/>
      <c r="D1" s="3"/>
      <c r="E1" s="3"/>
      <c r="F1" s="3"/>
      <c r="G1" s="91"/>
    </row>
    <row r="2" spans="1:7" ht="23.1" customHeight="1">
      <c r="A2" s="143" t="s">
        <v>52</v>
      </c>
      <c r="B2" s="144"/>
      <c r="C2" s="144"/>
      <c r="D2" s="144"/>
      <c r="E2" s="144"/>
      <c r="F2" s="144"/>
      <c r="G2" s="145"/>
    </row>
    <row r="3" spans="1:7" ht="23.1" customHeight="1">
      <c r="A3" s="5"/>
      <c r="B3" s="6"/>
      <c r="C3" s="7"/>
      <c r="D3" s="7"/>
      <c r="E3" s="7"/>
      <c r="F3" s="7"/>
      <c r="G3" s="92"/>
    </row>
    <row r="4" spans="1:7" s="15" customFormat="1" ht="23.1" customHeight="1">
      <c r="A4" s="14" t="s">
        <v>0</v>
      </c>
      <c r="B4" s="9" t="s">
        <v>1</v>
      </c>
      <c r="C4" s="9" t="s">
        <v>2</v>
      </c>
      <c r="D4" s="9" t="s">
        <v>3</v>
      </c>
      <c r="E4" s="90" t="s">
        <v>47</v>
      </c>
      <c r="F4" s="146" t="s">
        <v>4</v>
      </c>
      <c r="G4" s="147"/>
    </row>
    <row r="5" spans="1:7" s="15" customFormat="1" ht="23.1" customHeight="1">
      <c r="A5" s="28" t="s">
        <v>5</v>
      </c>
      <c r="B5" s="99"/>
      <c r="C5" s="9"/>
      <c r="D5" s="9"/>
      <c r="E5" s="9"/>
      <c r="F5" s="99"/>
      <c r="G5" s="100"/>
    </row>
    <row r="6" spans="1:7" s="15" customFormat="1" ht="23.1" customHeight="1">
      <c r="A6" s="14"/>
      <c r="B6" s="99" t="s">
        <v>22</v>
      </c>
      <c r="C6" s="9" t="s">
        <v>73</v>
      </c>
      <c r="D6" s="9" t="s">
        <v>23</v>
      </c>
      <c r="E6" s="115">
        <v>1280</v>
      </c>
      <c r="F6" s="152">
        <f>舗装展開図１!O45+舗装展開図２!O45</f>
        <v>1280.7029875790604</v>
      </c>
      <c r="G6" s="153"/>
    </row>
    <row r="7" spans="1:7" s="15" customFormat="1" ht="23.1" customHeight="1">
      <c r="A7" s="14"/>
      <c r="B7" s="99"/>
      <c r="C7" s="9"/>
      <c r="D7" s="9"/>
      <c r="E7" s="115"/>
      <c r="F7" s="152"/>
      <c r="G7" s="153"/>
    </row>
    <row r="8" spans="1:7" s="15" customFormat="1" ht="23.1" customHeight="1">
      <c r="A8" s="28" t="s">
        <v>71</v>
      </c>
      <c r="B8" s="119"/>
      <c r="C8" s="9"/>
      <c r="D8" s="9"/>
      <c r="E8" s="115"/>
      <c r="F8" s="152"/>
      <c r="G8" s="153"/>
    </row>
    <row r="9" spans="1:7" s="18" customFormat="1" ht="23.1" customHeight="1">
      <c r="A9" s="14"/>
      <c r="B9" s="25" t="s">
        <v>72</v>
      </c>
      <c r="C9" s="12"/>
      <c r="D9" s="12" t="s">
        <v>23</v>
      </c>
      <c r="E9" s="115">
        <v>1280</v>
      </c>
      <c r="F9" s="152">
        <f>F6</f>
        <v>1280.7029875790604</v>
      </c>
      <c r="G9" s="153"/>
    </row>
    <row r="10" spans="1:7" s="18" customFormat="1" ht="23.1" customHeight="1">
      <c r="A10" s="14"/>
      <c r="B10" s="99"/>
      <c r="C10" s="9"/>
      <c r="D10" s="9"/>
      <c r="E10" s="115"/>
      <c r="F10" s="152"/>
      <c r="G10" s="153"/>
    </row>
    <row r="11" spans="1:7" s="18" customFormat="1" ht="23.1" customHeight="1">
      <c r="A11" s="28" t="s">
        <v>24</v>
      </c>
      <c r="B11" s="99"/>
      <c r="C11" s="9"/>
      <c r="D11" s="9"/>
      <c r="E11" s="115"/>
      <c r="F11" s="152"/>
      <c r="G11" s="153"/>
    </row>
    <row r="12" spans="1:7" s="18" customFormat="1" ht="23.1" customHeight="1">
      <c r="A12" s="26"/>
      <c r="B12" s="99" t="s">
        <v>57</v>
      </c>
      <c r="C12" s="17" t="s">
        <v>74</v>
      </c>
      <c r="D12" s="9" t="s">
        <v>28</v>
      </c>
      <c r="E12" s="115">
        <v>1280</v>
      </c>
      <c r="F12" s="152">
        <f>F9</f>
        <v>1280.7029875790604</v>
      </c>
      <c r="G12" s="153"/>
    </row>
    <row r="13" spans="1:7" s="18" customFormat="1" ht="23.1" customHeight="1">
      <c r="A13" s="16"/>
      <c r="B13" s="20" t="s">
        <v>58</v>
      </c>
      <c r="C13" s="20" t="s">
        <v>46</v>
      </c>
      <c r="D13" s="11" t="s">
        <v>75</v>
      </c>
      <c r="E13" s="115">
        <v>250</v>
      </c>
      <c r="F13" s="148">
        <f>舗装展開図１!N18+舗装展開図２!N16</f>
        <v>252</v>
      </c>
      <c r="G13" s="149"/>
    </row>
    <row r="14" spans="1:7" s="18" customFormat="1" ht="23.1" customHeight="1">
      <c r="A14" s="16"/>
      <c r="B14" s="20" t="s">
        <v>41</v>
      </c>
      <c r="C14" s="20" t="s">
        <v>53</v>
      </c>
      <c r="D14" s="11" t="s">
        <v>43</v>
      </c>
      <c r="E14" s="115">
        <v>64</v>
      </c>
      <c r="F14" s="150">
        <f>F12*0.05</f>
        <v>64.035149378953022</v>
      </c>
      <c r="G14" s="151"/>
    </row>
    <row r="15" spans="1:7" s="18" customFormat="1" ht="23.1" customHeight="1">
      <c r="A15" s="16"/>
      <c r="B15" s="20" t="s">
        <v>42</v>
      </c>
      <c r="C15" s="20"/>
      <c r="D15" s="11" t="s">
        <v>44</v>
      </c>
      <c r="E15" s="115">
        <v>151</v>
      </c>
      <c r="F15" s="150">
        <f>F14*2.35</f>
        <v>150.48260104053961</v>
      </c>
      <c r="G15" s="151"/>
    </row>
    <row r="16" spans="1:7" s="18" customFormat="1" ht="23.1" customHeight="1">
      <c r="A16" s="16"/>
      <c r="B16" s="20"/>
      <c r="C16" s="20"/>
      <c r="D16" s="11"/>
      <c r="E16" s="115"/>
      <c r="F16" s="148"/>
      <c r="G16" s="149"/>
    </row>
    <row r="17" spans="1:7" s="18" customFormat="1" ht="23.1" customHeight="1">
      <c r="A17" s="28" t="s">
        <v>25</v>
      </c>
      <c r="B17" s="20"/>
      <c r="C17" s="20"/>
      <c r="D17" s="11"/>
      <c r="E17" s="115"/>
      <c r="F17" s="148"/>
      <c r="G17" s="149"/>
    </row>
    <row r="18" spans="1:7" s="18" customFormat="1" ht="23.1" customHeight="1">
      <c r="A18" s="26"/>
      <c r="B18" s="13" t="s">
        <v>26</v>
      </c>
      <c r="C18" s="17" t="s">
        <v>27</v>
      </c>
      <c r="D18" s="11" t="s">
        <v>75</v>
      </c>
      <c r="E18" s="115">
        <v>421</v>
      </c>
      <c r="F18" s="148" t="s">
        <v>77</v>
      </c>
      <c r="G18" s="149"/>
    </row>
    <row r="19" spans="1:7" s="18" customFormat="1" ht="23.1" customHeight="1">
      <c r="A19" s="27"/>
      <c r="B19" s="20" t="s">
        <v>26</v>
      </c>
      <c r="C19" s="11" t="s">
        <v>45</v>
      </c>
      <c r="D19" s="11" t="s">
        <v>75</v>
      </c>
      <c r="E19" s="115">
        <v>39</v>
      </c>
      <c r="F19" s="141" t="s">
        <v>78</v>
      </c>
      <c r="G19" s="142"/>
    </row>
    <row r="20" spans="1:7" s="18" customFormat="1" ht="23.1" customHeight="1">
      <c r="A20" s="14"/>
      <c r="B20" s="13" t="s">
        <v>26</v>
      </c>
      <c r="C20" s="17" t="s">
        <v>76</v>
      </c>
      <c r="D20" s="11" t="s">
        <v>75</v>
      </c>
      <c r="E20" s="115">
        <v>24</v>
      </c>
      <c r="F20" s="148" t="s">
        <v>79</v>
      </c>
      <c r="G20" s="149"/>
    </row>
    <row r="21" spans="1:7" s="18" customFormat="1" ht="23.1" customHeight="1">
      <c r="A21" s="28"/>
      <c r="B21" s="20"/>
      <c r="C21" s="11"/>
      <c r="D21" s="11"/>
      <c r="E21" s="115"/>
      <c r="F21" s="148"/>
      <c r="G21" s="149"/>
    </row>
    <row r="22" spans="1:7" s="18" customFormat="1" ht="23.1" customHeight="1">
      <c r="A22" s="16"/>
      <c r="B22" s="22"/>
      <c r="C22" s="12"/>
      <c r="D22" s="23"/>
      <c r="E22" s="115"/>
      <c r="F22" s="148"/>
      <c r="G22" s="149"/>
    </row>
    <row r="23" spans="1:7" s="18" customFormat="1" ht="23.1" customHeight="1">
      <c r="A23" s="16"/>
      <c r="B23" s="22"/>
      <c r="C23" s="12"/>
      <c r="D23" s="23"/>
      <c r="E23" s="21"/>
      <c r="F23" s="148"/>
      <c r="G23" s="149"/>
    </row>
    <row r="24" spans="1:7" s="18" customFormat="1" ht="23.1" customHeight="1">
      <c r="A24" s="14"/>
      <c r="B24" s="25"/>
      <c r="C24" s="12"/>
      <c r="D24" s="12"/>
      <c r="E24" s="19"/>
      <c r="F24" s="148"/>
      <c r="G24" s="149"/>
    </row>
    <row r="25" spans="1:7" s="18" customFormat="1" ht="23.1" customHeight="1">
      <c r="A25" s="16"/>
      <c r="B25" s="22"/>
      <c r="C25" s="12"/>
      <c r="D25" s="23"/>
      <c r="E25" s="21"/>
      <c r="F25" s="148"/>
      <c r="G25" s="149"/>
    </row>
    <row r="26" spans="1:7" s="18" customFormat="1" ht="23.1" customHeight="1">
      <c r="A26" s="14"/>
      <c r="B26" s="25"/>
      <c r="C26" s="12"/>
      <c r="D26" s="12"/>
      <c r="E26" s="19"/>
      <c r="F26" s="148"/>
      <c r="G26" s="149"/>
    </row>
    <row r="27" spans="1:7" s="18" customFormat="1" ht="23.1" customHeight="1">
      <c r="A27" s="16"/>
      <c r="B27" s="22"/>
      <c r="C27" s="12"/>
      <c r="D27" s="23"/>
      <c r="E27" s="21"/>
      <c r="F27" s="148"/>
      <c r="G27" s="149"/>
    </row>
    <row r="28" spans="1:7" s="18" customFormat="1" ht="23.1" customHeight="1">
      <c r="A28" s="14"/>
      <c r="B28" s="25"/>
      <c r="C28" s="12"/>
      <c r="D28" s="12"/>
      <c r="E28" s="19"/>
      <c r="F28" s="148"/>
      <c r="G28" s="149"/>
    </row>
    <row r="29" spans="1:7" s="18" customFormat="1" ht="23.1" customHeight="1">
      <c r="A29" s="16"/>
      <c r="B29" s="22"/>
      <c r="C29" s="12"/>
      <c r="D29" s="23"/>
      <c r="E29" s="21"/>
      <c r="F29" s="148"/>
      <c r="G29" s="149"/>
    </row>
    <row r="30" spans="1:7" s="18" customFormat="1" ht="23.1" customHeight="1">
      <c r="A30" s="14"/>
      <c r="B30" s="25"/>
      <c r="C30" s="12"/>
      <c r="D30" s="12"/>
      <c r="E30" s="19"/>
      <c r="F30" s="148"/>
      <c r="G30" s="149"/>
    </row>
    <row r="31" spans="1:7" s="18" customFormat="1" ht="23.1" customHeight="1">
      <c r="A31" s="16"/>
      <c r="B31" s="22"/>
      <c r="C31" s="12"/>
      <c r="D31" s="23"/>
      <c r="E31" s="21"/>
      <c r="F31" s="148"/>
      <c r="G31" s="149"/>
    </row>
    <row r="32" spans="1:7" s="18" customFormat="1" ht="23.1" customHeight="1">
      <c r="A32" s="14"/>
      <c r="B32" s="25"/>
      <c r="C32" s="12"/>
      <c r="D32" s="12"/>
      <c r="E32" s="19"/>
      <c r="F32" s="148"/>
      <c r="G32" s="149"/>
    </row>
    <row r="33" spans="1:7" s="18" customFormat="1" ht="23.1" customHeight="1">
      <c r="A33" s="16"/>
      <c r="B33" s="22"/>
      <c r="C33" s="12"/>
      <c r="D33" s="23"/>
      <c r="E33" s="21"/>
      <c r="F33" s="148"/>
      <c r="G33" s="149"/>
    </row>
    <row r="34" spans="1:7" s="18" customFormat="1" ht="23.1" customHeight="1">
      <c r="A34" s="14"/>
      <c r="B34" s="25"/>
      <c r="C34" s="12"/>
      <c r="D34" s="12"/>
      <c r="E34" s="19"/>
      <c r="F34" s="148"/>
      <c r="G34" s="149"/>
    </row>
    <row r="35" spans="1:7" s="18" customFormat="1" ht="23.1" customHeight="1">
      <c r="A35" s="16"/>
      <c r="B35" s="22"/>
      <c r="C35" s="12"/>
      <c r="D35" s="23"/>
      <c r="E35" s="21"/>
      <c r="F35" s="148"/>
      <c r="G35" s="149"/>
    </row>
    <row r="36" spans="1:7" s="18" customFormat="1" ht="23.1" customHeight="1">
      <c r="A36" s="14"/>
      <c r="B36" s="25"/>
      <c r="C36" s="12"/>
      <c r="D36" s="12"/>
      <c r="E36" s="19"/>
      <c r="F36" s="148"/>
      <c r="G36" s="149"/>
    </row>
    <row r="37" spans="1:7" s="18" customFormat="1" ht="23.1" customHeight="1">
      <c r="A37" s="24"/>
      <c r="B37" s="110"/>
      <c r="C37" s="111"/>
      <c r="D37" s="112"/>
      <c r="E37" s="113"/>
      <c r="F37" s="154"/>
      <c r="G37" s="155"/>
    </row>
  </sheetData>
  <mergeCells count="34">
    <mergeCell ref="F33:G33"/>
    <mergeCell ref="F34:G34"/>
    <mergeCell ref="F35:G35"/>
    <mergeCell ref="F36:G36"/>
    <mergeCell ref="F37:G37"/>
    <mergeCell ref="F30:G30"/>
    <mergeCell ref="F31:G31"/>
    <mergeCell ref="F32:G32"/>
    <mergeCell ref="F20:G20"/>
    <mergeCell ref="F21:G21"/>
    <mergeCell ref="F23:G23"/>
    <mergeCell ref="F28:G28"/>
    <mergeCell ref="F29:G29"/>
    <mergeCell ref="F24:G24"/>
    <mergeCell ref="F25:G25"/>
    <mergeCell ref="F26:G26"/>
    <mergeCell ref="F27:G27"/>
    <mergeCell ref="F22:G22"/>
    <mergeCell ref="F19:G19"/>
    <mergeCell ref="A2:G2"/>
    <mergeCell ref="F4:G4"/>
    <mergeCell ref="F16:G16"/>
    <mergeCell ref="F17:G17"/>
    <mergeCell ref="F18:G18"/>
    <mergeCell ref="F14:G14"/>
    <mergeCell ref="F15:G15"/>
    <mergeCell ref="F10:G10"/>
    <mergeCell ref="F11:G11"/>
    <mergeCell ref="F12:G12"/>
    <mergeCell ref="F13:G13"/>
    <mergeCell ref="F6:G6"/>
    <mergeCell ref="F7:G7"/>
    <mergeCell ref="F9:G9"/>
    <mergeCell ref="F8:G8"/>
  </mergeCells>
  <phoneticPr fontId="6"/>
  <printOptions gridLinesSet="0"/>
  <pageMargins left="0.98425196850393704" right="0.39370078740157483" top="0.98425196850393704" bottom="0.78740157480314965" header="0.51181102362204722" footer="0.51181102362204722"/>
  <pageSetup paperSize="9" scale="8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view="pageBreakPreview" zoomScaleNormal="100" zoomScaleSheetLayoutView="100" workbookViewId="0">
      <selection sqref="A1:R2"/>
    </sheetView>
  </sheetViews>
  <sheetFormatPr defaultRowHeight="12" customHeight="1"/>
  <cols>
    <col min="1" max="1" width="7.5703125" style="30" customWidth="1"/>
    <col min="2" max="2" width="6.42578125" style="30" customWidth="1"/>
    <col min="3" max="3" width="5.28515625" style="30" customWidth="1"/>
    <col min="4" max="4" width="3" style="30" customWidth="1"/>
    <col min="5" max="11" width="11" style="30" customWidth="1"/>
    <col min="12" max="12" width="5.28515625" style="30" customWidth="1"/>
    <col min="13" max="13" width="12.140625" style="30" customWidth="1"/>
    <col min="14" max="17" width="9.85546875" style="30" customWidth="1"/>
    <col min="18" max="18" width="5.28515625" style="30" customWidth="1"/>
    <col min="19" max="19" width="3" style="30" customWidth="1"/>
    <col min="20" max="20" width="9.85546875" style="30" customWidth="1"/>
    <col min="21" max="254" width="9.140625" style="30"/>
    <col min="255" max="256" width="3" style="30" customWidth="1"/>
    <col min="257" max="257" width="7.5703125" style="30" customWidth="1"/>
    <col min="258" max="258" width="6.42578125" style="30" customWidth="1"/>
    <col min="259" max="259" width="5.28515625" style="30" customWidth="1"/>
    <col min="260" max="260" width="3" style="30" customWidth="1"/>
    <col min="261" max="267" width="11" style="30" customWidth="1"/>
    <col min="268" max="268" width="5.28515625" style="30" customWidth="1"/>
    <col min="269" max="273" width="9.85546875" style="30" customWidth="1"/>
    <col min="274" max="274" width="5.28515625" style="30" customWidth="1"/>
    <col min="275" max="275" width="3" style="30" customWidth="1"/>
    <col min="276" max="276" width="9.85546875" style="30" customWidth="1"/>
    <col min="277" max="510" width="9.140625" style="30"/>
    <col min="511" max="512" width="3" style="30" customWidth="1"/>
    <col min="513" max="513" width="7.5703125" style="30" customWidth="1"/>
    <col min="514" max="514" width="6.42578125" style="30" customWidth="1"/>
    <col min="515" max="515" width="5.28515625" style="30" customWidth="1"/>
    <col min="516" max="516" width="3" style="30" customWidth="1"/>
    <col min="517" max="523" width="11" style="30" customWidth="1"/>
    <col min="524" max="524" width="5.28515625" style="30" customWidth="1"/>
    <col min="525" max="529" width="9.85546875" style="30" customWidth="1"/>
    <col min="530" max="530" width="5.28515625" style="30" customWidth="1"/>
    <col min="531" max="531" width="3" style="30" customWidth="1"/>
    <col min="532" max="532" width="9.85546875" style="30" customWidth="1"/>
    <col min="533" max="766" width="9.140625" style="30"/>
    <col min="767" max="768" width="3" style="30" customWidth="1"/>
    <col min="769" max="769" width="7.5703125" style="30" customWidth="1"/>
    <col min="770" max="770" width="6.42578125" style="30" customWidth="1"/>
    <col min="771" max="771" width="5.28515625" style="30" customWidth="1"/>
    <col min="772" max="772" width="3" style="30" customWidth="1"/>
    <col min="773" max="779" width="11" style="30" customWidth="1"/>
    <col min="780" max="780" width="5.28515625" style="30" customWidth="1"/>
    <col min="781" max="785" width="9.85546875" style="30" customWidth="1"/>
    <col min="786" max="786" width="5.28515625" style="30" customWidth="1"/>
    <col min="787" max="787" width="3" style="30" customWidth="1"/>
    <col min="788" max="788" width="9.85546875" style="30" customWidth="1"/>
    <col min="789" max="1022" width="9.140625" style="30"/>
    <col min="1023" max="1024" width="3" style="30" customWidth="1"/>
    <col min="1025" max="1025" width="7.5703125" style="30" customWidth="1"/>
    <col min="1026" max="1026" width="6.42578125" style="30" customWidth="1"/>
    <col min="1027" max="1027" width="5.28515625" style="30" customWidth="1"/>
    <col min="1028" max="1028" width="3" style="30" customWidth="1"/>
    <col min="1029" max="1035" width="11" style="30" customWidth="1"/>
    <col min="1036" max="1036" width="5.28515625" style="30" customWidth="1"/>
    <col min="1037" max="1041" width="9.85546875" style="30" customWidth="1"/>
    <col min="1042" max="1042" width="5.28515625" style="30" customWidth="1"/>
    <col min="1043" max="1043" width="3" style="30" customWidth="1"/>
    <col min="1044" max="1044" width="9.85546875" style="30" customWidth="1"/>
    <col min="1045" max="1278" width="9.140625" style="30"/>
    <col min="1279" max="1280" width="3" style="30" customWidth="1"/>
    <col min="1281" max="1281" width="7.5703125" style="30" customWidth="1"/>
    <col min="1282" max="1282" width="6.42578125" style="30" customWidth="1"/>
    <col min="1283" max="1283" width="5.28515625" style="30" customWidth="1"/>
    <col min="1284" max="1284" width="3" style="30" customWidth="1"/>
    <col min="1285" max="1291" width="11" style="30" customWidth="1"/>
    <col min="1292" max="1292" width="5.28515625" style="30" customWidth="1"/>
    <col min="1293" max="1297" width="9.85546875" style="30" customWidth="1"/>
    <col min="1298" max="1298" width="5.28515625" style="30" customWidth="1"/>
    <col min="1299" max="1299" width="3" style="30" customWidth="1"/>
    <col min="1300" max="1300" width="9.85546875" style="30" customWidth="1"/>
    <col min="1301" max="1534" width="9.140625" style="30"/>
    <col min="1535" max="1536" width="3" style="30" customWidth="1"/>
    <col min="1537" max="1537" width="7.5703125" style="30" customWidth="1"/>
    <col min="1538" max="1538" width="6.42578125" style="30" customWidth="1"/>
    <col min="1539" max="1539" width="5.28515625" style="30" customWidth="1"/>
    <col min="1540" max="1540" width="3" style="30" customWidth="1"/>
    <col min="1541" max="1547" width="11" style="30" customWidth="1"/>
    <col min="1548" max="1548" width="5.28515625" style="30" customWidth="1"/>
    <col min="1549" max="1553" width="9.85546875" style="30" customWidth="1"/>
    <col min="1554" max="1554" width="5.28515625" style="30" customWidth="1"/>
    <col min="1555" max="1555" width="3" style="30" customWidth="1"/>
    <col min="1556" max="1556" width="9.85546875" style="30" customWidth="1"/>
    <col min="1557" max="1790" width="9.140625" style="30"/>
    <col min="1791" max="1792" width="3" style="30" customWidth="1"/>
    <col min="1793" max="1793" width="7.5703125" style="30" customWidth="1"/>
    <col min="1794" max="1794" width="6.42578125" style="30" customWidth="1"/>
    <col min="1795" max="1795" width="5.28515625" style="30" customWidth="1"/>
    <col min="1796" max="1796" width="3" style="30" customWidth="1"/>
    <col min="1797" max="1803" width="11" style="30" customWidth="1"/>
    <col min="1804" max="1804" width="5.28515625" style="30" customWidth="1"/>
    <col min="1805" max="1809" width="9.85546875" style="30" customWidth="1"/>
    <col min="1810" max="1810" width="5.28515625" style="30" customWidth="1"/>
    <col min="1811" max="1811" width="3" style="30" customWidth="1"/>
    <col min="1812" max="1812" width="9.85546875" style="30" customWidth="1"/>
    <col min="1813" max="2046" width="9.140625" style="30"/>
    <col min="2047" max="2048" width="3" style="30" customWidth="1"/>
    <col min="2049" max="2049" width="7.5703125" style="30" customWidth="1"/>
    <col min="2050" max="2050" width="6.42578125" style="30" customWidth="1"/>
    <col min="2051" max="2051" width="5.28515625" style="30" customWidth="1"/>
    <col min="2052" max="2052" width="3" style="30" customWidth="1"/>
    <col min="2053" max="2059" width="11" style="30" customWidth="1"/>
    <col min="2060" max="2060" width="5.28515625" style="30" customWidth="1"/>
    <col min="2061" max="2065" width="9.85546875" style="30" customWidth="1"/>
    <col min="2066" max="2066" width="5.28515625" style="30" customWidth="1"/>
    <col min="2067" max="2067" width="3" style="30" customWidth="1"/>
    <col min="2068" max="2068" width="9.85546875" style="30" customWidth="1"/>
    <col min="2069" max="2302" width="9.140625" style="30"/>
    <col min="2303" max="2304" width="3" style="30" customWidth="1"/>
    <col min="2305" max="2305" width="7.5703125" style="30" customWidth="1"/>
    <col min="2306" max="2306" width="6.42578125" style="30" customWidth="1"/>
    <col min="2307" max="2307" width="5.28515625" style="30" customWidth="1"/>
    <col min="2308" max="2308" width="3" style="30" customWidth="1"/>
    <col min="2309" max="2315" width="11" style="30" customWidth="1"/>
    <col min="2316" max="2316" width="5.28515625" style="30" customWidth="1"/>
    <col min="2317" max="2321" width="9.85546875" style="30" customWidth="1"/>
    <col min="2322" max="2322" width="5.28515625" style="30" customWidth="1"/>
    <col min="2323" max="2323" width="3" style="30" customWidth="1"/>
    <col min="2324" max="2324" width="9.85546875" style="30" customWidth="1"/>
    <col min="2325" max="2558" width="9.140625" style="30"/>
    <col min="2559" max="2560" width="3" style="30" customWidth="1"/>
    <col min="2561" max="2561" width="7.5703125" style="30" customWidth="1"/>
    <col min="2562" max="2562" width="6.42578125" style="30" customWidth="1"/>
    <col min="2563" max="2563" width="5.28515625" style="30" customWidth="1"/>
    <col min="2564" max="2564" width="3" style="30" customWidth="1"/>
    <col min="2565" max="2571" width="11" style="30" customWidth="1"/>
    <col min="2572" max="2572" width="5.28515625" style="30" customWidth="1"/>
    <col min="2573" max="2577" width="9.85546875" style="30" customWidth="1"/>
    <col min="2578" max="2578" width="5.28515625" style="30" customWidth="1"/>
    <col min="2579" max="2579" width="3" style="30" customWidth="1"/>
    <col min="2580" max="2580" width="9.85546875" style="30" customWidth="1"/>
    <col min="2581" max="2814" width="9.140625" style="30"/>
    <col min="2815" max="2816" width="3" style="30" customWidth="1"/>
    <col min="2817" max="2817" width="7.5703125" style="30" customWidth="1"/>
    <col min="2818" max="2818" width="6.42578125" style="30" customWidth="1"/>
    <col min="2819" max="2819" width="5.28515625" style="30" customWidth="1"/>
    <col min="2820" max="2820" width="3" style="30" customWidth="1"/>
    <col min="2821" max="2827" width="11" style="30" customWidth="1"/>
    <col min="2828" max="2828" width="5.28515625" style="30" customWidth="1"/>
    <col min="2829" max="2833" width="9.85546875" style="30" customWidth="1"/>
    <col min="2834" max="2834" width="5.28515625" style="30" customWidth="1"/>
    <col min="2835" max="2835" width="3" style="30" customWidth="1"/>
    <col min="2836" max="2836" width="9.85546875" style="30" customWidth="1"/>
    <col min="2837" max="3070" width="9.140625" style="30"/>
    <col min="3071" max="3072" width="3" style="30" customWidth="1"/>
    <col min="3073" max="3073" width="7.5703125" style="30" customWidth="1"/>
    <col min="3074" max="3074" width="6.42578125" style="30" customWidth="1"/>
    <col min="3075" max="3075" width="5.28515625" style="30" customWidth="1"/>
    <col min="3076" max="3076" width="3" style="30" customWidth="1"/>
    <col min="3077" max="3083" width="11" style="30" customWidth="1"/>
    <col min="3084" max="3084" width="5.28515625" style="30" customWidth="1"/>
    <col min="3085" max="3089" width="9.85546875" style="30" customWidth="1"/>
    <col min="3090" max="3090" width="5.28515625" style="30" customWidth="1"/>
    <col min="3091" max="3091" width="3" style="30" customWidth="1"/>
    <col min="3092" max="3092" width="9.85546875" style="30" customWidth="1"/>
    <col min="3093" max="3326" width="9.140625" style="30"/>
    <col min="3327" max="3328" width="3" style="30" customWidth="1"/>
    <col min="3329" max="3329" width="7.5703125" style="30" customWidth="1"/>
    <col min="3330" max="3330" width="6.42578125" style="30" customWidth="1"/>
    <col min="3331" max="3331" width="5.28515625" style="30" customWidth="1"/>
    <col min="3332" max="3332" width="3" style="30" customWidth="1"/>
    <col min="3333" max="3339" width="11" style="30" customWidth="1"/>
    <col min="3340" max="3340" width="5.28515625" style="30" customWidth="1"/>
    <col min="3341" max="3345" width="9.85546875" style="30" customWidth="1"/>
    <col min="3346" max="3346" width="5.28515625" style="30" customWidth="1"/>
    <col min="3347" max="3347" width="3" style="30" customWidth="1"/>
    <col min="3348" max="3348" width="9.85546875" style="30" customWidth="1"/>
    <col min="3349" max="3582" width="9.140625" style="30"/>
    <col min="3583" max="3584" width="3" style="30" customWidth="1"/>
    <col min="3585" max="3585" width="7.5703125" style="30" customWidth="1"/>
    <col min="3586" max="3586" width="6.42578125" style="30" customWidth="1"/>
    <col min="3587" max="3587" width="5.28515625" style="30" customWidth="1"/>
    <col min="3588" max="3588" width="3" style="30" customWidth="1"/>
    <col min="3589" max="3595" width="11" style="30" customWidth="1"/>
    <col min="3596" max="3596" width="5.28515625" style="30" customWidth="1"/>
    <col min="3597" max="3601" width="9.85546875" style="30" customWidth="1"/>
    <col min="3602" max="3602" width="5.28515625" style="30" customWidth="1"/>
    <col min="3603" max="3603" width="3" style="30" customWidth="1"/>
    <col min="3604" max="3604" width="9.85546875" style="30" customWidth="1"/>
    <col min="3605" max="3838" width="9.140625" style="30"/>
    <col min="3839" max="3840" width="3" style="30" customWidth="1"/>
    <col min="3841" max="3841" width="7.5703125" style="30" customWidth="1"/>
    <col min="3842" max="3842" width="6.42578125" style="30" customWidth="1"/>
    <col min="3843" max="3843" width="5.28515625" style="30" customWidth="1"/>
    <col min="3844" max="3844" width="3" style="30" customWidth="1"/>
    <col min="3845" max="3851" width="11" style="30" customWidth="1"/>
    <col min="3852" max="3852" width="5.28515625" style="30" customWidth="1"/>
    <col min="3853" max="3857" width="9.85546875" style="30" customWidth="1"/>
    <col min="3858" max="3858" width="5.28515625" style="30" customWidth="1"/>
    <col min="3859" max="3859" width="3" style="30" customWidth="1"/>
    <col min="3860" max="3860" width="9.85546875" style="30" customWidth="1"/>
    <col min="3861" max="4094" width="9.140625" style="30"/>
    <col min="4095" max="4096" width="3" style="30" customWidth="1"/>
    <col min="4097" max="4097" width="7.5703125" style="30" customWidth="1"/>
    <col min="4098" max="4098" width="6.42578125" style="30" customWidth="1"/>
    <col min="4099" max="4099" width="5.28515625" style="30" customWidth="1"/>
    <col min="4100" max="4100" width="3" style="30" customWidth="1"/>
    <col min="4101" max="4107" width="11" style="30" customWidth="1"/>
    <col min="4108" max="4108" width="5.28515625" style="30" customWidth="1"/>
    <col min="4109" max="4113" width="9.85546875" style="30" customWidth="1"/>
    <col min="4114" max="4114" width="5.28515625" style="30" customWidth="1"/>
    <col min="4115" max="4115" width="3" style="30" customWidth="1"/>
    <col min="4116" max="4116" width="9.85546875" style="30" customWidth="1"/>
    <col min="4117" max="4350" width="9.140625" style="30"/>
    <col min="4351" max="4352" width="3" style="30" customWidth="1"/>
    <col min="4353" max="4353" width="7.5703125" style="30" customWidth="1"/>
    <col min="4354" max="4354" width="6.42578125" style="30" customWidth="1"/>
    <col min="4355" max="4355" width="5.28515625" style="30" customWidth="1"/>
    <col min="4356" max="4356" width="3" style="30" customWidth="1"/>
    <col min="4357" max="4363" width="11" style="30" customWidth="1"/>
    <col min="4364" max="4364" width="5.28515625" style="30" customWidth="1"/>
    <col min="4365" max="4369" width="9.85546875" style="30" customWidth="1"/>
    <col min="4370" max="4370" width="5.28515625" style="30" customWidth="1"/>
    <col min="4371" max="4371" width="3" style="30" customWidth="1"/>
    <col min="4372" max="4372" width="9.85546875" style="30" customWidth="1"/>
    <col min="4373" max="4606" width="9.140625" style="30"/>
    <col min="4607" max="4608" width="3" style="30" customWidth="1"/>
    <col min="4609" max="4609" width="7.5703125" style="30" customWidth="1"/>
    <col min="4610" max="4610" width="6.42578125" style="30" customWidth="1"/>
    <col min="4611" max="4611" width="5.28515625" style="30" customWidth="1"/>
    <col min="4612" max="4612" width="3" style="30" customWidth="1"/>
    <col min="4613" max="4619" width="11" style="30" customWidth="1"/>
    <col min="4620" max="4620" width="5.28515625" style="30" customWidth="1"/>
    <col min="4621" max="4625" width="9.85546875" style="30" customWidth="1"/>
    <col min="4626" max="4626" width="5.28515625" style="30" customWidth="1"/>
    <col min="4627" max="4627" width="3" style="30" customWidth="1"/>
    <col min="4628" max="4628" width="9.85546875" style="30" customWidth="1"/>
    <col min="4629" max="4862" width="9.140625" style="30"/>
    <col min="4863" max="4864" width="3" style="30" customWidth="1"/>
    <col min="4865" max="4865" width="7.5703125" style="30" customWidth="1"/>
    <col min="4866" max="4866" width="6.42578125" style="30" customWidth="1"/>
    <col min="4867" max="4867" width="5.28515625" style="30" customWidth="1"/>
    <col min="4868" max="4868" width="3" style="30" customWidth="1"/>
    <col min="4869" max="4875" width="11" style="30" customWidth="1"/>
    <col min="4876" max="4876" width="5.28515625" style="30" customWidth="1"/>
    <col min="4877" max="4881" width="9.85546875" style="30" customWidth="1"/>
    <col min="4882" max="4882" width="5.28515625" style="30" customWidth="1"/>
    <col min="4883" max="4883" width="3" style="30" customWidth="1"/>
    <col min="4884" max="4884" width="9.85546875" style="30" customWidth="1"/>
    <col min="4885" max="5118" width="9.140625" style="30"/>
    <col min="5119" max="5120" width="3" style="30" customWidth="1"/>
    <col min="5121" max="5121" width="7.5703125" style="30" customWidth="1"/>
    <col min="5122" max="5122" width="6.42578125" style="30" customWidth="1"/>
    <col min="5123" max="5123" width="5.28515625" style="30" customWidth="1"/>
    <col min="5124" max="5124" width="3" style="30" customWidth="1"/>
    <col min="5125" max="5131" width="11" style="30" customWidth="1"/>
    <col min="5132" max="5132" width="5.28515625" style="30" customWidth="1"/>
    <col min="5133" max="5137" width="9.85546875" style="30" customWidth="1"/>
    <col min="5138" max="5138" width="5.28515625" style="30" customWidth="1"/>
    <col min="5139" max="5139" width="3" style="30" customWidth="1"/>
    <col min="5140" max="5140" width="9.85546875" style="30" customWidth="1"/>
    <col min="5141" max="5374" width="9.140625" style="30"/>
    <col min="5375" max="5376" width="3" style="30" customWidth="1"/>
    <col min="5377" max="5377" width="7.5703125" style="30" customWidth="1"/>
    <col min="5378" max="5378" width="6.42578125" style="30" customWidth="1"/>
    <col min="5379" max="5379" width="5.28515625" style="30" customWidth="1"/>
    <col min="5380" max="5380" width="3" style="30" customWidth="1"/>
    <col min="5381" max="5387" width="11" style="30" customWidth="1"/>
    <col min="5388" max="5388" width="5.28515625" style="30" customWidth="1"/>
    <col min="5389" max="5393" width="9.85546875" style="30" customWidth="1"/>
    <col min="5394" max="5394" width="5.28515625" style="30" customWidth="1"/>
    <col min="5395" max="5395" width="3" style="30" customWidth="1"/>
    <col min="5396" max="5396" width="9.85546875" style="30" customWidth="1"/>
    <col min="5397" max="5630" width="9.140625" style="30"/>
    <col min="5631" max="5632" width="3" style="30" customWidth="1"/>
    <col min="5633" max="5633" width="7.5703125" style="30" customWidth="1"/>
    <col min="5634" max="5634" width="6.42578125" style="30" customWidth="1"/>
    <col min="5635" max="5635" width="5.28515625" style="30" customWidth="1"/>
    <col min="5636" max="5636" width="3" style="30" customWidth="1"/>
    <col min="5637" max="5643" width="11" style="30" customWidth="1"/>
    <col min="5644" max="5644" width="5.28515625" style="30" customWidth="1"/>
    <col min="5645" max="5649" width="9.85546875" style="30" customWidth="1"/>
    <col min="5650" max="5650" width="5.28515625" style="30" customWidth="1"/>
    <col min="5651" max="5651" width="3" style="30" customWidth="1"/>
    <col min="5652" max="5652" width="9.85546875" style="30" customWidth="1"/>
    <col min="5653" max="5886" width="9.140625" style="30"/>
    <col min="5887" max="5888" width="3" style="30" customWidth="1"/>
    <col min="5889" max="5889" width="7.5703125" style="30" customWidth="1"/>
    <col min="5890" max="5890" width="6.42578125" style="30" customWidth="1"/>
    <col min="5891" max="5891" width="5.28515625" style="30" customWidth="1"/>
    <col min="5892" max="5892" width="3" style="30" customWidth="1"/>
    <col min="5893" max="5899" width="11" style="30" customWidth="1"/>
    <col min="5900" max="5900" width="5.28515625" style="30" customWidth="1"/>
    <col min="5901" max="5905" width="9.85546875" style="30" customWidth="1"/>
    <col min="5906" max="5906" width="5.28515625" style="30" customWidth="1"/>
    <col min="5907" max="5907" width="3" style="30" customWidth="1"/>
    <col min="5908" max="5908" width="9.85546875" style="30" customWidth="1"/>
    <col min="5909" max="6142" width="9.140625" style="30"/>
    <col min="6143" max="6144" width="3" style="30" customWidth="1"/>
    <col min="6145" max="6145" width="7.5703125" style="30" customWidth="1"/>
    <col min="6146" max="6146" width="6.42578125" style="30" customWidth="1"/>
    <col min="6147" max="6147" width="5.28515625" style="30" customWidth="1"/>
    <col min="6148" max="6148" width="3" style="30" customWidth="1"/>
    <col min="6149" max="6155" width="11" style="30" customWidth="1"/>
    <col min="6156" max="6156" width="5.28515625" style="30" customWidth="1"/>
    <col min="6157" max="6161" width="9.85546875" style="30" customWidth="1"/>
    <col min="6162" max="6162" width="5.28515625" style="30" customWidth="1"/>
    <col min="6163" max="6163" width="3" style="30" customWidth="1"/>
    <col min="6164" max="6164" width="9.85546875" style="30" customWidth="1"/>
    <col min="6165" max="6398" width="9.140625" style="30"/>
    <col min="6399" max="6400" width="3" style="30" customWidth="1"/>
    <col min="6401" max="6401" width="7.5703125" style="30" customWidth="1"/>
    <col min="6402" max="6402" width="6.42578125" style="30" customWidth="1"/>
    <col min="6403" max="6403" width="5.28515625" style="30" customWidth="1"/>
    <col min="6404" max="6404" width="3" style="30" customWidth="1"/>
    <col min="6405" max="6411" width="11" style="30" customWidth="1"/>
    <col min="6412" max="6412" width="5.28515625" style="30" customWidth="1"/>
    <col min="6413" max="6417" width="9.85546875" style="30" customWidth="1"/>
    <col min="6418" max="6418" width="5.28515625" style="30" customWidth="1"/>
    <col min="6419" max="6419" width="3" style="30" customWidth="1"/>
    <col min="6420" max="6420" width="9.85546875" style="30" customWidth="1"/>
    <col min="6421" max="6654" width="9.140625" style="30"/>
    <col min="6655" max="6656" width="3" style="30" customWidth="1"/>
    <col min="6657" max="6657" width="7.5703125" style="30" customWidth="1"/>
    <col min="6658" max="6658" width="6.42578125" style="30" customWidth="1"/>
    <col min="6659" max="6659" width="5.28515625" style="30" customWidth="1"/>
    <col min="6660" max="6660" width="3" style="30" customWidth="1"/>
    <col min="6661" max="6667" width="11" style="30" customWidth="1"/>
    <col min="6668" max="6668" width="5.28515625" style="30" customWidth="1"/>
    <col min="6669" max="6673" width="9.85546875" style="30" customWidth="1"/>
    <col min="6674" max="6674" width="5.28515625" style="30" customWidth="1"/>
    <col min="6675" max="6675" width="3" style="30" customWidth="1"/>
    <col min="6676" max="6676" width="9.85546875" style="30" customWidth="1"/>
    <col min="6677" max="6910" width="9.140625" style="30"/>
    <col min="6911" max="6912" width="3" style="30" customWidth="1"/>
    <col min="6913" max="6913" width="7.5703125" style="30" customWidth="1"/>
    <col min="6914" max="6914" width="6.42578125" style="30" customWidth="1"/>
    <col min="6915" max="6915" width="5.28515625" style="30" customWidth="1"/>
    <col min="6916" max="6916" width="3" style="30" customWidth="1"/>
    <col min="6917" max="6923" width="11" style="30" customWidth="1"/>
    <col min="6924" max="6924" width="5.28515625" style="30" customWidth="1"/>
    <col min="6925" max="6929" width="9.85546875" style="30" customWidth="1"/>
    <col min="6930" max="6930" width="5.28515625" style="30" customWidth="1"/>
    <col min="6931" max="6931" width="3" style="30" customWidth="1"/>
    <col min="6932" max="6932" width="9.85546875" style="30" customWidth="1"/>
    <col min="6933" max="7166" width="9.140625" style="30"/>
    <col min="7167" max="7168" width="3" style="30" customWidth="1"/>
    <col min="7169" max="7169" width="7.5703125" style="30" customWidth="1"/>
    <col min="7170" max="7170" width="6.42578125" style="30" customWidth="1"/>
    <col min="7171" max="7171" width="5.28515625" style="30" customWidth="1"/>
    <col min="7172" max="7172" width="3" style="30" customWidth="1"/>
    <col min="7173" max="7179" width="11" style="30" customWidth="1"/>
    <col min="7180" max="7180" width="5.28515625" style="30" customWidth="1"/>
    <col min="7181" max="7185" width="9.85546875" style="30" customWidth="1"/>
    <col min="7186" max="7186" width="5.28515625" style="30" customWidth="1"/>
    <col min="7187" max="7187" width="3" style="30" customWidth="1"/>
    <col min="7188" max="7188" width="9.85546875" style="30" customWidth="1"/>
    <col min="7189" max="7422" width="9.140625" style="30"/>
    <col min="7423" max="7424" width="3" style="30" customWidth="1"/>
    <col min="7425" max="7425" width="7.5703125" style="30" customWidth="1"/>
    <col min="7426" max="7426" width="6.42578125" style="30" customWidth="1"/>
    <col min="7427" max="7427" width="5.28515625" style="30" customWidth="1"/>
    <col min="7428" max="7428" width="3" style="30" customWidth="1"/>
    <col min="7429" max="7435" width="11" style="30" customWidth="1"/>
    <col min="7436" max="7436" width="5.28515625" style="30" customWidth="1"/>
    <col min="7437" max="7441" width="9.85546875" style="30" customWidth="1"/>
    <col min="7442" max="7442" width="5.28515625" style="30" customWidth="1"/>
    <col min="7443" max="7443" width="3" style="30" customWidth="1"/>
    <col min="7444" max="7444" width="9.85546875" style="30" customWidth="1"/>
    <col min="7445" max="7678" width="9.140625" style="30"/>
    <col min="7679" max="7680" width="3" style="30" customWidth="1"/>
    <col min="7681" max="7681" width="7.5703125" style="30" customWidth="1"/>
    <col min="7682" max="7682" width="6.42578125" style="30" customWidth="1"/>
    <col min="7683" max="7683" width="5.28515625" style="30" customWidth="1"/>
    <col min="7684" max="7684" width="3" style="30" customWidth="1"/>
    <col min="7685" max="7691" width="11" style="30" customWidth="1"/>
    <col min="7692" max="7692" width="5.28515625" style="30" customWidth="1"/>
    <col min="7693" max="7697" width="9.85546875" style="30" customWidth="1"/>
    <col min="7698" max="7698" width="5.28515625" style="30" customWidth="1"/>
    <col min="7699" max="7699" width="3" style="30" customWidth="1"/>
    <col min="7700" max="7700" width="9.85546875" style="30" customWidth="1"/>
    <col min="7701" max="7934" width="9.140625" style="30"/>
    <col min="7935" max="7936" width="3" style="30" customWidth="1"/>
    <col min="7937" max="7937" width="7.5703125" style="30" customWidth="1"/>
    <col min="7938" max="7938" width="6.42578125" style="30" customWidth="1"/>
    <col min="7939" max="7939" width="5.28515625" style="30" customWidth="1"/>
    <col min="7940" max="7940" width="3" style="30" customWidth="1"/>
    <col min="7941" max="7947" width="11" style="30" customWidth="1"/>
    <col min="7948" max="7948" width="5.28515625" style="30" customWidth="1"/>
    <col min="7949" max="7953" width="9.85546875" style="30" customWidth="1"/>
    <col min="7954" max="7954" width="5.28515625" style="30" customWidth="1"/>
    <col min="7955" max="7955" width="3" style="30" customWidth="1"/>
    <col min="7956" max="7956" width="9.85546875" style="30" customWidth="1"/>
    <col min="7957" max="8190" width="9.140625" style="30"/>
    <col min="8191" max="8192" width="3" style="30" customWidth="1"/>
    <col min="8193" max="8193" width="7.5703125" style="30" customWidth="1"/>
    <col min="8194" max="8194" width="6.42578125" style="30" customWidth="1"/>
    <col min="8195" max="8195" width="5.28515625" style="30" customWidth="1"/>
    <col min="8196" max="8196" width="3" style="30" customWidth="1"/>
    <col min="8197" max="8203" width="11" style="30" customWidth="1"/>
    <col min="8204" max="8204" width="5.28515625" style="30" customWidth="1"/>
    <col min="8205" max="8209" width="9.85546875" style="30" customWidth="1"/>
    <col min="8210" max="8210" width="5.28515625" style="30" customWidth="1"/>
    <col min="8211" max="8211" width="3" style="30" customWidth="1"/>
    <col min="8212" max="8212" width="9.85546875" style="30" customWidth="1"/>
    <col min="8213" max="8446" width="9.140625" style="30"/>
    <col min="8447" max="8448" width="3" style="30" customWidth="1"/>
    <col min="8449" max="8449" width="7.5703125" style="30" customWidth="1"/>
    <col min="8450" max="8450" width="6.42578125" style="30" customWidth="1"/>
    <col min="8451" max="8451" width="5.28515625" style="30" customWidth="1"/>
    <col min="8452" max="8452" width="3" style="30" customWidth="1"/>
    <col min="8453" max="8459" width="11" style="30" customWidth="1"/>
    <col min="8460" max="8460" width="5.28515625" style="30" customWidth="1"/>
    <col min="8461" max="8465" width="9.85546875" style="30" customWidth="1"/>
    <col min="8466" max="8466" width="5.28515625" style="30" customWidth="1"/>
    <col min="8467" max="8467" width="3" style="30" customWidth="1"/>
    <col min="8468" max="8468" width="9.85546875" style="30" customWidth="1"/>
    <col min="8469" max="8702" width="9.140625" style="30"/>
    <col min="8703" max="8704" width="3" style="30" customWidth="1"/>
    <col min="8705" max="8705" width="7.5703125" style="30" customWidth="1"/>
    <col min="8706" max="8706" width="6.42578125" style="30" customWidth="1"/>
    <col min="8707" max="8707" width="5.28515625" style="30" customWidth="1"/>
    <col min="8708" max="8708" width="3" style="30" customWidth="1"/>
    <col min="8709" max="8715" width="11" style="30" customWidth="1"/>
    <col min="8716" max="8716" width="5.28515625" style="30" customWidth="1"/>
    <col min="8717" max="8721" width="9.85546875" style="30" customWidth="1"/>
    <col min="8722" max="8722" width="5.28515625" style="30" customWidth="1"/>
    <col min="8723" max="8723" width="3" style="30" customWidth="1"/>
    <col min="8724" max="8724" width="9.85546875" style="30" customWidth="1"/>
    <col min="8725" max="8958" width="9.140625" style="30"/>
    <col min="8959" max="8960" width="3" style="30" customWidth="1"/>
    <col min="8961" max="8961" width="7.5703125" style="30" customWidth="1"/>
    <col min="8962" max="8962" width="6.42578125" style="30" customWidth="1"/>
    <col min="8963" max="8963" width="5.28515625" style="30" customWidth="1"/>
    <col min="8964" max="8964" width="3" style="30" customWidth="1"/>
    <col min="8965" max="8971" width="11" style="30" customWidth="1"/>
    <col min="8972" max="8972" width="5.28515625" style="30" customWidth="1"/>
    <col min="8973" max="8977" width="9.85546875" style="30" customWidth="1"/>
    <col min="8978" max="8978" width="5.28515625" style="30" customWidth="1"/>
    <col min="8979" max="8979" width="3" style="30" customWidth="1"/>
    <col min="8980" max="8980" width="9.85546875" style="30" customWidth="1"/>
    <col min="8981" max="9214" width="9.140625" style="30"/>
    <col min="9215" max="9216" width="3" style="30" customWidth="1"/>
    <col min="9217" max="9217" width="7.5703125" style="30" customWidth="1"/>
    <col min="9218" max="9218" width="6.42578125" style="30" customWidth="1"/>
    <col min="9219" max="9219" width="5.28515625" style="30" customWidth="1"/>
    <col min="9220" max="9220" width="3" style="30" customWidth="1"/>
    <col min="9221" max="9227" width="11" style="30" customWidth="1"/>
    <col min="9228" max="9228" width="5.28515625" style="30" customWidth="1"/>
    <col min="9229" max="9233" width="9.85546875" style="30" customWidth="1"/>
    <col min="9234" max="9234" width="5.28515625" style="30" customWidth="1"/>
    <col min="9235" max="9235" width="3" style="30" customWidth="1"/>
    <col min="9236" max="9236" width="9.85546875" style="30" customWidth="1"/>
    <col min="9237" max="9470" width="9.140625" style="30"/>
    <col min="9471" max="9472" width="3" style="30" customWidth="1"/>
    <col min="9473" max="9473" width="7.5703125" style="30" customWidth="1"/>
    <col min="9474" max="9474" width="6.42578125" style="30" customWidth="1"/>
    <col min="9475" max="9475" width="5.28515625" style="30" customWidth="1"/>
    <col min="9476" max="9476" width="3" style="30" customWidth="1"/>
    <col min="9477" max="9483" width="11" style="30" customWidth="1"/>
    <col min="9484" max="9484" width="5.28515625" style="30" customWidth="1"/>
    <col min="9485" max="9489" width="9.85546875" style="30" customWidth="1"/>
    <col min="9490" max="9490" width="5.28515625" style="30" customWidth="1"/>
    <col min="9491" max="9491" width="3" style="30" customWidth="1"/>
    <col min="9492" max="9492" width="9.85546875" style="30" customWidth="1"/>
    <col min="9493" max="9726" width="9.140625" style="30"/>
    <col min="9727" max="9728" width="3" style="30" customWidth="1"/>
    <col min="9729" max="9729" width="7.5703125" style="30" customWidth="1"/>
    <col min="9730" max="9730" width="6.42578125" style="30" customWidth="1"/>
    <col min="9731" max="9731" width="5.28515625" style="30" customWidth="1"/>
    <col min="9732" max="9732" width="3" style="30" customWidth="1"/>
    <col min="9733" max="9739" width="11" style="30" customWidth="1"/>
    <col min="9740" max="9740" width="5.28515625" style="30" customWidth="1"/>
    <col min="9741" max="9745" width="9.85546875" style="30" customWidth="1"/>
    <col min="9746" max="9746" width="5.28515625" style="30" customWidth="1"/>
    <col min="9747" max="9747" width="3" style="30" customWidth="1"/>
    <col min="9748" max="9748" width="9.85546875" style="30" customWidth="1"/>
    <col min="9749" max="9982" width="9.140625" style="30"/>
    <col min="9983" max="9984" width="3" style="30" customWidth="1"/>
    <col min="9985" max="9985" width="7.5703125" style="30" customWidth="1"/>
    <col min="9986" max="9986" width="6.42578125" style="30" customWidth="1"/>
    <col min="9987" max="9987" width="5.28515625" style="30" customWidth="1"/>
    <col min="9988" max="9988" width="3" style="30" customWidth="1"/>
    <col min="9989" max="9995" width="11" style="30" customWidth="1"/>
    <col min="9996" max="9996" width="5.28515625" style="30" customWidth="1"/>
    <col min="9997" max="10001" width="9.85546875" style="30" customWidth="1"/>
    <col min="10002" max="10002" width="5.28515625" style="30" customWidth="1"/>
    <col min="10003" max="10003" width="3" style="30" customWidth="1"/>
    <col min="10004" max="10004" width="9.85546875" style="30" customWidth="1"/>
    <col min="10005" max="10238" width="9.140625" style="30"/>
    <col min="10239" max="10240" width="3" style="30" customWidth="1"/>
    <col min="10241" max="10241" width="7.5703125" style="30" customWidth="1"/>
    <col min="10242" max="10242" width="6.42578125" style="30" customWidth="1"/>
    <col min="10243" max="10243" width="5.28515625" style="30" customWidth="1"/>
    <col min="10244" max="10244" width="3" style="30" customWidth="1"/>
    <col min="10245" max="10251" width="11" style="30" customWidth="1"/>
    <col min="10252" max="10252" width="5.28515625" style="30" customWidth="1"/>
    <col min="10253" max="10257" width="9.85546875" style="30" customWidth="1"/>
    <col min="10258" max="10258" width="5.28515625" style="30" customWidth="1"/>
    <col min="10259" max="10259" width="3" style="30" customWidth="1"/>
    <col min="10260" max="10260" width="9.85546875" style="30" customWidth="1"/>
    <col min="10261" max="10494" width="9.140625" style="30"/>
    <col min="10495" max="10496" width="3" style="30" customWidth="1"/>
    <col min="10497" max="10497" width="7.5703125" style="30" customWidth="1"/>
    <col min="10498" max="10498" width="6.42578125" style="30" customWidth="1"/>
    <col min="10499" max="10499" width="5.28515625" style="30" customWidth="1"/>
    <col min="10500" max="10500" width="3" style="30" customWidth="1"/>
    <col min="10501" max="10507" width="11" style="30" customWidth="1"/>
    <col min="10508" max="10508" width="5.28515625" style="30" customWidth="1"/>
    <col min="10509" max="10513" width="9.85546875" style="30" customWidth="1"/>
    <col min="10514" max="10514" width="5.28515625" style="30" customWidth="1"/>
    <col min="10515" max="10515" width="3" style="30" customWidth="1"/>
    <col min="10516" max="10516" width="9.85546875" style="30" customWidth="1"/>
    <col min="10517" max="10750" width="9.140625" style="30"/>
    <col min="10751" max="10752" width="3" style="30" customWidth="1"/>
    <col min="10753" max="10753" width="7.5703125" style="30" customWidth="1"/>
    <col min="10754" max="10754" width="6.42578125" style="30" customWidth="1"/>
    <col min="10755" max="10755" width="5.28515625" style="30" customWidth="1"/>
    <col min="10756" max="10756" width="3" style="30" customWidth="1"/>
    <col min="10757" max="10763" width="11" style="30" customWidth="1"/>
    <col min="10764" max="10764" width="5.28515625" style="30" customWidth="1"/>
    <col min="10765" max="10769" width="9.85546875" style="30" customWidth="1"/>
    <col min="10770" max="10770" width="5.28515625" style="30" customWidth="1"/>
    <col min="10771" max="10771" width="3" style="30" customWidth="1"/>
    <col min="10772" max="10772" width="9.85546875" style="30" customWidth="1"/>
    <col min="10773" max="11006" width="9.140625" style="30"/>
    <col min="11007" max="11008" width="3" style="30" customWidth="1"/>
    <col min="11009" max="11009" width="7.5703125" style="30" customWidth="1"/>
    <col min="11010" max="11010" width="6.42578125" style="30" customWidth="1"/>
    <col min="11011" max="11011" width="5.28515625" style="30" customWidth="1"/>
    <col min="11012" max="11012" width="3" style="30" customWidth="1"/>
    <col min="11013" max="11019" width="11" style="30" customWidth="1"/>
    <col min="11020" max="11020" width="5.28515625" style="30" customWidth="1"/>
    <col min="11021" max="11025" width="9.85546875" style="30" customWidth="1"/>
    <col min="11026" max="11026" width="5.28515625" style="30" customWidth="1"/>
    <col min="11027" max="11027" width="3" style="30" customWidth="1"/>
    <col min="11028" max="11028" width="9.85546875" style="30" customWidth="1"/>
    <col min="11029" max="11262" width="9.140625" style="30"/>
    <col min="11263" max="11264" width="3" style="30" customWidth="1"/>
    <col min="11265" max="11265" width="7.5703125" style="30" customWidth="1"/>
    <col min="11266" max="11266" width="6.42578125" style="30" customWidth="1"/>
    <col min="11267" max="11267" width="5.28515625" style="30" customWidth="1"/>
    <col min="11268" max="11268" width="3" style="30" customWidth="1"/>
    <col min="11269" max="11275" width="11" style="30" customWidth="1"/>
    <col min="11276" max="11276" width="5.28515625" style="30" customWidth="1"/>
    <col min="11277" max="11281" width="9.85546875" style="30" customWidth="1"/>
    <col min="11282" max="11282" width="5.28515625" style="30" customWidth="1"/>
    <col min="11283" max="11283" width="3" style="30" customWidth="1"/>
    <col min="11284" max="11284" width="9.85546875" style="30" customWidth="1"/>
    <col min="11285" max="11518" width="9.140625" style="30"/>
    <col min="11519" max="11520" width="3" style="30" customWidth="1"/>
    <col min="11521" max="11521" width="7.5703125" style="30" customWidth="1"/>
    <col min="11522" max="11522" width="6.42578125" style="30" customWidth="1"/>
    <col min="11523" max="11523" width="5.28515625" style="30" customWidth="1"/>
    <col min="11524" max="11524" width="3" style="30" customWidth="1"/>
    <col min="11525" max="11531" width="11" style="30" customWidth="1"/>
    <col min="11532" max="11532" width="5.28515625" style="30" customWidth="1"/>
    <col min="11533" max="11537" width="9.85546875" style="30" customWidth="1"/>
    <col min="11538" max="11538" width="5.28515625" style="30" customWidth="1"/>
    <col min="11539" max="11539" width="3" style="30" customWidth="1"/>
    <col min="11540" max="11540" width="9.85546875" style="30" customWidth="1"/>
    <col min="11541" max="11774" width="9.140625" style="30"/>
    <col min="11775" max="11776" width="3" style="30" customWidth="1"/>
    <col min="11777" max="11777" width="7.5703125" style="30" customWidth="1"/>
    <col min="11778" max="11778" width="6.42578125" style="30" customWidth="1"/>
    <col min="11779" max="11779" width="5.28515625" style="30" customWidth="1"/>
    <col min="11780" max="11780" width="3" style="30" customWidth="1"/>
    <col min="11781" max="11787" width="11" style="30" customWidth="1"/>
    <col min="11788" max="11788" width="5.28515625" style="30" customWidth="1"/>
    <col min="11789" max="11793" width="9.85546875" style="30" customWidth="1"/>
    <col min="11794" max="11794" width="5.28515625" style="30" customWidth="1"/>
    <col min="11795" max="11795" width="3" style="30" customWidth="1"/>
    <col min="11796" max="11796" width="9.85546875" style="30" customWidth="1"/>
    <col min="11797" max="12030" width="9.140625" style="30"/>
    <col min="12031" max="12032" width="3" style="30" customWidth="1"/>
    <col min="12033" max="12033" width="7.5703125" style="30" customWidth="1"/>
    <col min="12034" max="12034" width="6.42578125" style="30" customWidth="1"/>
    <col min="12035" max="12035" width="5.28515625" style="30" customWidth="1"/>
    <col min="12036" max="12036" width="3" style="30" customWidth="1"/>
    <col min="12037" max="12043" width="11" style="30" customWidth="1"/>
    <col min="12044" max="12044" width="5.28515625" style="30" customWidth="1"/>
    <col min="12045" max="12049" width="9.85546875" style="30" customWidth="1"/>
    <col min="12050" max="12050" width="5.28515625" style="30" customWidth="1"/>
    <col min="12051" max="12051" width="3" style="30" customWidth="1"/>
    <col min="12052" max="12052" width="9.85546875" style="30" customWidth="1"/>
    <col min="12053" max="12286" width="9.140625" style="30"/>
    <col min="12287" max="12288" width="3" style="30" customWidth="1"/>
    <col min="12289" max="12289" width="7.5703125" style="30" customWidth="1"/>
    <col min="12290" max="12290" width="6.42578125" style="30" customWidth="1"/>
    <col min="12291" max="12291" width="5.28515625" style="30" customWidth="1"/>
    <col min="12292" max="12292" width="3" style="30" customWidth="1"/>
    <col min="12293" max="12299" width="11" style="30" customWidth="1"/>
    <col min="12300" max="12300" width="5.28515625" style="30" customWidth="1"/>
    <col min="12301" max="12305" width="9.85546875" style="30" customWidth="1"/>
    <col min="12306" max="12306" width="5.28515625" style="30" customWidth="1"/>
    <col min="12307" max="12307" width="3" style="30" customWidth="1"/>
    <col min="12308" max="12308" width="9.85546875" style="30" customWidth="1"/>
    <col min="12309" max="12542" width="9.140625" style="30"/>
    <col min="12543" max="12544" width="3" style="30" customWidth="1"/>
    <col min="12545" max="12545" width="7.5703125" style="30" customWidth="1"/>
    <col min="12546" max="12546" width="6.42578125" style="30" customWidth="1"/>
    <col min="12547" max="12547" width="5.28515625" style="30" customWidth="1"/>
    <col min="12548" max="12548" width="3" style="30" customWidth="1"/>
    <col min="12549" max="12555" width="11" style="30" customWidth="1"/>
    <col min="12556" max="12556" width="5.28515625" style="30" customWidth="1"/>
    <col min="12557" max="12561" width="9.85546875" style="30" customWidth="1"/>
    <col min="12562" max="12562" width="5.28515625" style="30" customWidth="1"/>
    <col min="12563" max="12563" width="3" style="30" customWidth="1"/>
    <col min="12564" max="12564" width="9.85546875" style="30" customWidth="1"/>
    <col min="12565" max="12798" width="9.140625" style="30"/>
    <col min="12799" max="12800" width="3" style="30" customWidth="1"/>
    <col min="12801" max="12801" width="7.5703125" style="30" customWidth="1"/>
    <col min="12802" max="12802" width="6.42578125" style="30" customWidth="1"/>
    <col min="12803" max="12803" width="5.28515625" style="30" customWidth="1"/>
    <col min="12804" max="12804" width="3" style="30" customWidth="1"/>
    <col min="12805" max="12811" width="11" style="30" customWidth="1"/>
    <col min="12812" max="12812" width="5.28515625" style="30" customWidth="1"/>
    <col min="12813" max="12817" width="9.85546875" style="30" customWidth="1"/>
    <col min="12818" max="12818" width="5.28515625" style="30" customWidth="1"/>
    <col min="12819" max="12819" width="3" style="30" customWidth="1"/>
    <col min="12820" max="12820" width="9.85546875" style="30" customWidth="1"/>
    <col min="12821" max="13054" width="9.140625" style="30"/>
    <col min="13055" max="13056" width="3" style="30" customWidth="1"/>
    <col min="13057" max="13057" width="7.5703125" style="30" customWidth="1"/>
    <col min="13058" max="13058" width="6.42578125" style="30" customWidth="1"/>
    <col min="13059" max="13059" width="5.28515625" style="30" customWidth="1"/>
    <col min="13060" max="13060" width="3" style="30" customWidth="1"/>
    <col min="13061" max="13067" width="11" style="30" customWidth="1"/>
    <col min="13068" max="13068" width="5.28515625" style="30" customWidth="1"/>
    <col min="13069" max="13073" width="9.85546875" style="30" customWidth="1"/>
    <col min="13074" max="13074" width="5.28515625" style="30" customWidth="1"/>
    <col min="13075" max="13075" width="3" style="30" customWidth="1"/>
    <col min="13076" max="13076" width="9.85546875" style="30" customWidth="1"/>
    <col min="13077" max="13310" width="9.140625" style="30"/>
    <col min="13311" max="13312" width="3" style="30" customWidth="1"/>
    <col min="13313" max="13313" width="7.5703125" style="30" customWidth="1"/>
    <col min="13314" max="13314" width="6.42578125" style="30" customWidth="1"/>
    <col min="13315" max="13315" width="5.28515625" style="30" customWidth="1"/>
    <col min="13316" max="13316" width="3" style="30" customWidth="1"/>
    <col min="13317" max="13323" width="11" style="30" customWidth="1"/>
    <col min="13324" max="13324" width="5.28515625" style="30" customWidth="1"/>
    <col min="13325" max="13329" width="9.85546875" style="30" customWidth="1"/>
    <col min="13330" max="13330" width="5.28515625" style="30" customWidth="1"/>
    <col min="13331" max="13331" width="3" style="30" customWidth="1"/>
    <col min="13332" max="13332" width="9.85546875" style="30" customWidth="1"/>
    <col min="13333" max="13566" width="9.140625" style="30"/>
    <col min="13567" max="13568" width="3" style="30" customWidth="1"/>
    <col min="13569" max="13569" width="7.5703125" style="30" customWidth="1"/>
    <col min="13570" max="13570" width="6.42578125" style="30" customWidth="1"/>
    <col min="13571" max="13571" width="5.28515625" style="30" customWidth="1"/>
    <col min="13572" max="13572" width="3" style="30" customWidth="1"/>
    <col min="13573" max="13579" width="11" style="30" customWidth="1"/>
    <col min="13580" max="13580" width="5.28515625" style="30" customWidth="1"/>
    <col min="13581" max="13585" width="9.85546875" style="30" customWidth="1"/>
    <col min="13586" max="13586" width="5.28515625" style="30" customWidth="1"/>
    <col min="13587" max="13587" width="3" style="30" customWidth="1"/>
    <col min="13588" max="13588" width="9.85546875" style="30" customWidth="1"/>
    <col min="13589" max="13822" width="9.140625" style="30"/>
    <col min="13823" max="13824" width="3" style="30" customWidth="1"/>
    <col min="13825" max="13825" width="7.5703125" style="30" customWidth="1"/>
    <col min="13826" max="13826" width="6.42578125" style="30" customWidth="1"/>
    <col min="13827" max="13827" width="5.28515625" style="30" customWidth="1"/>
    <col min="13828" max="13828" width="3" style="30" customWidth="1"/>
    <col min="13829" max="13835" width="11" style="30" customWidth="1"/>
    <col min="13836" max="13836" width="5.28515625" style="30" customWidth="1"/>
    <col min="13837" max="13841" width="9.85546875" style="30" customWidth="1"/>
    <col min="13842" max="13842" width="5.28515625" style="30" customWidth="1"/>
    <col min="13843" max="13843" width="3" style="30" customWidth="1"/>
    <col min="13844" max="13844" width="9.85546875" style="30" customWidth="1"/>
    <col min="13845" max="14078" width="9.140625" style="30"/>
    <col min="14079" max="14080" width="3" style="30" customWidth="1"/>
    <col min="14081" max="14081" width="7.5703125" style="30" customWidth="1"/>
    <col min="14082" max="14082" width="6.42578125" style="30" customWidth="1"/>
    <col min="14083" max="14083" width="5.28515625" style="30" customWidth="1"/>
    <col min="14084" max="14084" width="3" style="30" customWidth="1"/>
    <col min="14085" max="14091" width="11" style="30" customWidth="1"/>
    <col min="14092" max="14092" width="5.28515625" style="30" customWidth="1"/>
    <col min="14093" max="14097" width="9.85546875" style="30" customWidth="1"/>
    <col min="14098" max="14098" width="5.28515625" style="30" customWidth="1"/>
    <col min="14099" max="14099" width="3" style="30" customWidth="1"/>
    <col min="14100" max="14100" width="9.85546875" style="30" customWidth="1"/>
    <col min="14101" max="14334" width="9.140625" style="30"/>
    <col min="14335" max="14336" width="3" style="30" customWidth="1"/>
    <col min="14337" max="14337" width="7.5703125" style="30" customWidth="1"/>
    <col min="14338" max="14338" width="6.42578125" style="30" customWidth="1"/>
    <col min="14339" max="14339" width="5.28515625" style="30" customWidth="1"/>
    <col min="14340" max="14340" width="3" style="30" customWidth="1"/>
    <col min="14341" max="14347" width="11" style="30" customWidth="1"/>
    <col min="14348" max="14348" width="5.28515625" style="30" customWidth="1"/>
    <col min="14349" max="14353" width="9.85546875" style="30" customWidth="1"/>
    <col min="14354" max="14354" width="5.28515625" style="30" customWidth="1"/>
    <col min="14355" max="14355" width="3" style="30" customWidth="1"/>
    <col min="14356" max="14356" width="9.85546875" style="30" customWidth="1"/>
    <col min="14357" max="14590" width="9.140625" style="30"/>
    <col min="14591" max="14592" width="3" style="30" customWidth="1"/>
    <col min="14593" max="14593" width="7.5703125" style="30" customWidth="1"/>
    <col min="14594" max="14594" width="6.42578125" style="30" customWidth="1"/>
    <col min="14595" max="14595" width="5.28515625" style="30" customWidth="1"/>
    <col min="14596" max="14596" width="3" style="30" customWidth="1"/>
    <col min="14597" max="14603" width="11" style="30" customWidth="1"/>
    <col min="14604" max="14604" width="5.28515625" style="30" customWidth="1"/>
    <col min="14605" max="14609" width="9.85546875" style="30" customWidth="1"/>
    <col min="14610" max="14610" width="5.28515625" style="30" customWidth="1"/>
    <col min="14611" max="14611" width="3" style="30" customWidth="1"/>
    <col min="14612" max="14612" width="9.85546875" style="30" customWidth="1"/>
    <col min="14613" max="14846" width="9.140625" style="30"/>
    <col min="14847" max="14848" width="3" style="30" customWidth="1"/>
    <col min="14849" max="14849" width="7.5703125" style="30" customWidth="1"/>
    <col min="14850" max="14850" width="6.42578125" style="30" customWidth="1"/>
    <col min="14851" max="14851" width="5.28515625" style="30" customWidth="1"/>
    <col min="14852" max="14852" width="3" style="30" customWidth="1"/>
    <col min="14853" max="14859" width="11" style="30" customWidth="1"/>
    <col min="14860" max="14860" width="5.28515625" style="30" customWidth="1"/>
    <col min="14861" max="14865" width="9.85546875" style="30" customWidth="1"/>
    <col min="14866" max="14866" width="5.28515625" style="30" customWidth="1"/>
    <col min="14867" max="14867" width="3" style="30" customWidth="1"/>
    <col min="14868" max="14868" width="9.85546875" style="30" customWidth="1"/>
    <col min="14869" max="15102" width="9.140625" style="30"/>
    <col min="15103" max="15104" width="3" style="30" customWidth="1"/>
    <col min="15105" max="15105" width="7.5703125" style="30" customWidth="1"/>
    <col min="15106" max="15106" width="6.42578125" style="30" customWidth="1"/>
    <col min="15107" max="15107" width="5.28515625" style="30" customWidth="1"/>
    <col min="15108" max="15108" width="3" style="30" customWidth="1"/>
    <col min="15109" max="15115" width="11" style="30" customWidth="1"/>
    <col min="15116" max="15116" width="5.28515625" style="30" customWidth="1"/>
    <col min="15117" max="15121" width="9.85546875" style="30" customWidth="1"/>
    <col min="15122" max="15122" width="5.28515625" style="30" customWidth="1"/>
    <col min="15123" max="15123" width="3" style="30" customWidth="1"/>
    <col min="15124" max="15124" width="9.85546875" style="30" customWidth="1"/>
    <col min="15125" max="15358" width="9.140625" style="30"/>
    <col min="15359" max="15360" width="3" style="30" customWidth="1"/>
    <col min="15361" max="15361" width="7.5703125" style="30" customWidth="1"/>
    <col min="15362" max="15362" width="6.42578125" style="30" customWidth="1"/>
    <col min="15363" max="15363" width="5.28515625" style="30" customWidth="1"/>
    <col min="15364" max="15364" width="3" style="30" customWidth="1"/>
    <col min="15365" max="15371" width="11" style="30" customWidth="1"/>
    <col min="15372" max="15372" width="5.28515625" style="30" customWidth="1"/>
    <col min="15373" max="15377" width="9.85546875" style="30" customWidth="1"/>
    <col min="15378" max="15378" width="5.28515625" style="30" customWidth="1"/>
    <col min="15379" max="15379" width="3" style="30" customWidth="1"/>
    <col min="15380" max="15380" width="9.85546875" style="30" customWidth="1"/>
    <col min="15381" max="15614" width="9.140625" style="30"/>
    <col min="15615" max="15616" width="3" style="30" customWidth="1"/>
    <col min="15617" max="15617" width="7.5703125" style="30" customWidth="1"/>
    <col min="15618" max="15618" width="6.42578125" style="30" customWidth="1"/>
    <col min="15619" max="15619" width="5.28515625" style="30" customWidth="1"/>
    <col min="15620" max="15620" width="3" style="30" customWidth="1"/>
    <col min="15621" max="15627" width="11" style="30" customWidth="1"/>
    <col min="15628" max="15628" width="5.28515625" style="30" customWidth="1"/>
    <col min="15629" max="15633" width="9.85546875" style="30" customWidth="1"/>
    <col min="15634" max="15634" width="5.28515625" style="30" customWidth="1"/>
    <col min="15635" max="15635" width="3" style="30" customWidth="1"/>
    <col min="15636" max="15636" width="9.85546875" style="30" customWidth="1"/>
    <col min="15637" max="15870" width="9.140625" style="30"/>
    <col min="15871" max="15872" width="3" style="30" customWidth="1"/>
    <col min="15873" max="15873" width="7.5703125" style="30" customWidth="1"/>
    <col min="15874" max="15874" width="6.42578125" style="30" customWidth="1"/>
    <col min="15875" max="15875" width="5.28515625" style="30" customWidth="1"/>
    <col min="15876" max="15876" width="3" style="30" customWidth="1"/>
    <col min="15877" max="15883" width="11" style="30" customWidth="1"/>
    <col min="15884" max="15884" width="5.28515625" style="30" customWidth="1"/>
    <col min="15885" max="15889" width="9.85546875" style="30" customWidth="1"/>
    <col min="15890" max="15890" width="5.28515625" style="30" customWidth="1"/>
    <col min="15891" max="15891" width="3" style="30" customWidth="1"/>
    <col min="15892" max="15892" width="9.85546875" style="30" customWidth="1"/>
    <col min="15893" max="16126" width="9.140625" style="30"/>
    <col min="16127" max="16128" width="3" style="30" customWidth="1"/>
    <col min="16129" max="16129" width="7.5703125" style="30" customWidth="1"/>
    <col min="16130" max="16130" width="6.42578125" style="30" customWidth="1"/>
    <col min="16131" max="16131" width="5.28515625" style="30" customWidth="1"/>
    <col min="16132" max="16132" width="3" style="30" customWidth="1"/>
    <col min="16133" max="16139" width="11" style="30" customWidth="1"/>
    <col min="16140" max="16140" width="5.28515625" style="30" customWidth="1"/>
    <col min="16141" max="16145" width="9.85546875" style="30" customWidth="1"/>
    <col min="16146" max="16146" width="5.28515625" style="30" customWidth="1"/>
    <col min="16147" max="16147" width="3" style="30" customWidth="1"/>
    <col min="16148" max="16148" width="9.85546875" style="30" customWidth="1"/>
    <col min="16149" max="16384" width="9.140625" style="30"/>
  </cols>
  <sheetData>
    <row r="1" spans="1:19" ht="12" customHeight="1">
      <c r="A1" s="193" t="s">
        <v>6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29"/>
    </row>
    <row r="2" spans="1:19" ht="12" customHeight="1">
      <c r="A2" s="193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29"/>
    </row>
    <row r="3" spans="1:19" ht="20.100000000000001" customHeight="1">
      <c r="A3" s="194" t="s">
        <v>7</v>
      </c>
      <c r="B3" s="196" t="s">
        <v>8</v>
      </c>
      <c r="C3" s="197"/>
      <c r="D3" s="197"/>
      <c r="E3" s="198"/>
      <c r="F3" s="194" t="s">
        <v>9</v>
      </c>
      <c r="G3" s="31" t="s">
        <v>10</v>
      </c>
      <c r="H3" s="201" t="s">
        <v>59</v>
      </c>
      <c r="I3" s="201"/>
      <c r="J3" s="120" t="s">
        <v>60</v>
      </c>
      <c r="K3" s="32" t="s">
        <v>11</v>
      </c>
      <c r="L3" s="202" t="s">
        <v>12</v>
      </c>
      <c r="M3" s="197"/>
      <c r="N3" s="197"/>
      <c r="O3" s="197"/>
      <c r="P3" s="197"/>
      <c r="Q3" s="197"/>
      <c r="R3" s="198"/>
      <c r="S3" s="33"/>
    </row>
    <row r="4" spans="1:19" ht="20.100000000000001" customHeight="1" thickBot="1">
      <c r="A4" s="195"/>
      <c r="B4" s="199"/>
      <c r="C4" s="199"/>
      <c r="D4" s="199"/>
      <c r="E4" s="200"/>
      <c r="F4" s="195"/>
      <c r="G4" s="34" t="s">
        <v>13</v>
      </c>
      <c r="H4" s="34" t="s">
        <v>14</v>
      </c>
      <c r="I4" s="34" t="s">
        <v>15</v>
      </c>
      <c r="J4" s="34" t="s">
        <v>16</v>
      </c>
      <c r="K4" s="35" t="s">
        <v>17</v>
      </c>
      <c r="L4" s="203"/>
      <c r="M4" s="199"/>
      <c r="N4" s="199"/>
      <c r="O4" s="199"/>
      <c r="P4" s="199"/>
      <c r="Q4" s="199"/>
      <c r="R4" s="200"/>
      <c r="S4" s="33"/>
    </row>
    <row r="5" spans="1:19" ht="12" customHeight="1" thickTop="1">
      <c r="A5" s="36"/>
      <c r="B5" s="204" t="str">
        <f>IF(C5="","","№")</f>
        <v>№</v>
      </c>
      <c r="C5" s="205">
        <v>0</v>
      </c>
      <c r="D5" s="206" t="str">
        <f>IF(E5="","","＋")</f>
        <v/>
      </c>
      <c r="E5" s="171"/>
      <c r="F5" s="173"/>
      <c r="G5" s="173"/>
      <c r="H5" s="37"/>
      <c r="I5" s="173"/>
      <c r="J5" s="160" t="str">
        <f>IF(G5="","",ROUND(G5*I5,2))</f>
        <v/>
      </c>
      <c r="K5" s="38"/>
      <c r="L5" s="39"/>
      <c r="M5" s="33"/>
      <c r="R5" s="40"/>
    </row>
    <row r="6" spans="1:19" ht="12" customHeight="1">
      <c r="A6" s="41"/>
      <c r="B6" s="162"/>
      <c r="C6" s="164"/>
      <c r="D6" s="169"/>
      <c r="E6" s="174"/>
      <c r="F6" s="173"/>
      <c r="G6" s="173"/>
      <c r="H6" s="37">
        <v>6.4</v>
      </c>
      <c r="I6" s="173"/>
      <c r="J6" s="160"/>
      <c r="K6" s="38"/>
      <c r="L6" s="39"/>
      <c r="M6" s="42" t="s">
        <v>18</v>
      </c>
      <c r="N6" s="42"/>
      <c r="O6" s="42"/>
      <c r="P6" s="42"/>
      <c r="R6" s="43"/>
    </row>
    <row r="7" spans="1:19" ht="12" customHeight="1">
      <c r="A7" s="44"/>
      <c r="B7" s="161" t="str">
        <f>IF(C7="","","№")</f>
        <v>№</v>
      </c>
      <c r="C7" s="163">
        <v>1</v>
      </c>
      <c r="D7" s="168" t="str">
        <f>IF(E7="","","＋")</f>
        <v/>
      </c>
      <c r="E7" s="170"/>
      <c r="F7" s="172">
        <f>IF(C7="","",C7*20+E7)</f>
        <v>20</v>
      </c>
      <c r="G7" s="172">
        <f>IF(C5="","",F7-C5*20-E5)</f>
        <v>20</v>
      </c>
      <c r="H7" s="45"/>
      <c r="I7" s="172">
        <f>IF(C7="","",ROUND(IF(H7=0,(H6+H8)/2,(H6+H7)/2),2))</f>
        <v>6.25</v>
      </c>
      <c r="J7" s="159">
        <f>IF(C7="","",ROUND(G7*I7,2))</f>
        <v>125</v>
      </c>
      <c r="K7" s="46"/>
      <c r="L7" s="39"/>
      <c r="M7" s="47" t="s">
        <v>19</v>
      </c>
      <c r="N7" s="48" t="s">
        <v>14</v>
      </c>
      <c r="O7" s="47"/>
      <c r="P7" s="47" t="s">
        <v>20</v>
      </c>
      <c r="Q7" s="33"/>
      <c r="R7" s="43"/>
    </row>
    <row r="8" spans="1:19" ht="12" customHeight="1">
      <c r="A8" s="44"/>
      <c r="B8" s="162"/>
      <c r="C8" s="164"/>
      <c r="D8" s="169"/>
      <c r="E8" s="174"/>
      <c r="F8" s="173"/>
      <c r="G8" s="173"/>
      <c r="H8" s="49">
        <v>6.1</v>
      </c>
      <c r="I8" s="173"/>
      <c r="J8" s="160"/>
      <c r="K8" s="50"/>
      <c r="L8" s="39"/>
      <c r="M8" s="47" t="s">
        <v>21</v>
      </c>
      <c r="N8" s="51">
        <v>6.1</v>
      </c>
      <c r="O8" s="51"/>
      <c r="P8" s="51"/>
      <c r="Q8" s="52"/>
      <c r="R8" s="43"/>
    </row>
    <row r="9" spans="1:19" ht="12" customHeight="1">
      <c r="A9" s="44"/>
      <c r="B9" s="161" t="str">
        <f>IF(C9="","","№")</f>
        <v>№</v>
      </c>
      <c r="C9" s="163">
        <v>2</v>
      </c>
      <c r="D9" s="168" t="str">
        <f>IF(E9="","","＋")</f>
        <v/>
      </c>
      <c r="E9" s="170"/>
      <c r="F9" s="172">
        <f t="shared" ref="F9" si="0">IF(C9="","",C9*20+E9)</f>
        <v>40</v>
      </c>
      <c r="G9" s="172">
        <f t="shared" ref="G9" si="1">IF(C7="","",F9-C7*20-E7)</f>
        <v>20</v>
      </c>
      <c r="H9" s="37"/>
      <c r="I9" s="172">
        <f t="shared" ref="I9" si="2">IF(C9="","",ROUND(IF(H9=0,(H8+H10)/2,(H8+H9)/2),2))</f>
        <v>6.15</v>
      </c>
      <c r="J9" s="159">
        <f t="shared" ref="J9" si="3">IF(C9="","",ROUND(G9*I9,2))</f>
        <v>123</v>
      </c>
      <c r="K9" s="38"/>
      <c r="L9" s="39"/>
      <c r="M9" s="47" t="str">
        <f>"№"&amp;C7</f>
        <v>№1</v>
      </c>
      <c r="N9" s="51"/>
      <c r="O9" s="53"/>
      <c r="P9" s="53">
        <v>20</v>
      </c>
      <c r="Q9" s="54"/>
      <c r="R9" s="43"/>
    </row>
    <row r="10" spans="1:19" ht="12" customHeight="1">
      <c r="A10" s="44"/>
      <c r="B10" s="162"/>
      <c r="C10" s="164"/>
      <c r="D10" s="169"/>
      <c r="E10" s="174"/>
      <c r="F10" s="173"/>
      <c r="G10" s="173"/>
      <c r="H10" s="37">
        <v>6.2</v>
      </c>
      <c r="I10" s="173"/>
      <c r="J10" s="160"/>
      <c r="K10" s="38"/>
      <c r="L10" s="39"/>
      <c r="M10" s="47" t="str">
        <f>"№"&amp;C9</f>
        <v>№2</v>
      </c>
      <c r="N10" s="53"/>
      <c r="O10" s="53"/>
      <c r="P10" s="53">
        <v>20</v>
      </c>
      <c r="Q10" s="54"/>
      <c r="R10" s="43"/>
    </row>
    <row r="11" spans="1:19" ht="12" customHeight="1">
      <c r="A11" s="44"/>
      <c r="B11" s="161" t="str">
        <f>IF(C11="","","№")</f>
        <v>№</v>
      </c>
      <c r="C11" s="163">
        <v>3</v>
      </c>
      <c r="D11" s="168" t="str">
        <f>IF(E11="","","＋")</f>
        <v/>
      </c>
      <c r="E11" s="170"/>
      <c r="F11" s="172">
        <f t="shared" ref="F11" si="4">IF(C11="","",C11*20+E11)</f>
        <v>60</v>
      </c>
      <c r="G11" s="172">
        <f t="shared" ref="G11:G13" si="5">IF(C9="","",F11-C9*20-E9)</f>
        <v>20</v>
      </c>
      <c r="H11" s="45"/>
      <c r="I11" s="172">
        <f t="shared" ref="I11" si="6">IF(C11="","",ROUND(IF(H11=0,(H10+H12)/2,(H10+H11)/2),2))</f>
        <v>6.05</v>
      </c>
      <c r="J11" s="159">
        <f t="shared" ref="J11" si="7">IF(C11="","",ROUND(G11*I11,2))</f>
        <v>121</v>
      </c>
      <c r="K11" s="46"/>
      <c r="L11" s="39"/>
      <c r="M11" s="47" t="str">
        <f>"№"&amp;C11</f>
        <v>№3</v>
      </c>
      <c r="N11" s="53"/>
      <c r="O11" s="53"/>
      <c r="P11" s="53">
        <v>20</v>
      </c>
      <c r="R11" s="43"/>
      <c r="S11" s="33"/>
    </row>
    <row r="12" spans="1:19" ht="12" customHeight="1">
      <c r="A12" s="44"/>
      <c r="B12" s="162"/>
      <c r="C12" s="164"/>
      <c r="D12" s="169"/>
      <c r="E12" s="174"/>
      <c r="F12" s="173"/>
      <c r="G12" s="173"/>
      <c r="H12" s="49">
        <v>5.9</v>
      </c>
      <c r="I12" s="173"/>
      <c r="J12" s="160"/>
      <c r="K12" s="50"/>
      <c r="L12" s="39"/>
      <c r="M12" s="47" t="str">
        <f>"№"&amp;C13</f>
        <v>№4</v>
      </c>
      <c r="N12" s="53"/>
      <c r="O12" s="53"/>
      <c r="P12" s="53">
        <v>20</v>
      </c>
      <c r="Q12" s="33"/>
      <c r="R12" s="43"/>
    </row>
    <row r="13" spans="1:19" ht="12" customHeight="1">
      <c r="A13" s="44"/>
      <c r="B13" s="161" t="str">
        <f>IF(C13="","","№")</f>
        <v>№</v>
      </c>
      <c r="C13" s="163">
        <v>4</v>
      </c>
      <c r="D13" s="168" t="str">
        <f>IF(E13="","","＋")</f>
        <v/>
      </c>
      <c r="E13" s="170"/>
      <c r="F13" s="172">
        <f t="shared" ref="F13" si="8">IF(C13="","",C13*20+E13)</f>
        <v>80</v>
      </c>
      <c r="G13" s="172">
        <f t="shared" si="5"/>
        <v>20</v>
      </c>
      <c r="H13" s="37"/>
      <c r="I13" s="172">
        <f t="shared" ref="I13" si="9">IF(C13="","",ROUND(IF(H13=0,(H12+H14)/2,(H12+H13)/2),2))</f>
        <v>5.9</v>
      </c>
      <c r="J13" s="159">
        <f t="shared" ref="J13" si="10">IF(C13="","",ROUND(G13*I13,2))</f>
        <v>118</v>
      </c>
      <c r="K13" s="38"/>
      <c r="L13" s="39"/>
      <c r="M13" s="47" t="str">
        <f>"№"&amp;C15</f>
        <v>№5</v>
      </c>
      <c r="N13" s="53"/>
      <c r="O13" s="53"/>
      <c r="P13" s="53">
        <v>20</v>
      </c>
      <c r="Q13" s="55"/>
      <c r="R13" s="43"/>
    </row>
    <row r="14" spans="1:19" ht="12" customHeight="1">
      <c r="A14" s="44"/>
      <c r="B14" s="162"/>
      <c r="C14" s="164"/>
      <c r="D14" s="169"/>
      <c r="E14" s="174"/>
      <c r="F14" s="173"/>
      <c r="G14" s="173"/>
      <c r="H14" s="49">
        <v>5.9</v>
      </c>
      <c r="I14" s="173"/>
      <c r="J14" s="160"/>
      <c r="K14" s="50"/>
      <c r="L14" s="56"/>
      <c r="M14" s="47" t="str">
        <f>"№"&amp;C17</f>
        <v>№6</v>
      </c>
      <c r="N14" s="53"/>
      <c r="O14" s="53"/>
      <c r="P14" s="53">
        <v>20</v>
      </c>
      <c r="Q14" s="55"/>
      <c r="R14" s="43"/>
    </row>
    <row r="15" spans="1:19" ht="12" customHeight="1">
      <c r="A15" s="44"/>
      <c r="B15" s="161" t="str">
        <f>IF(C15="","","№")</f>
        <v>№</v>
      </c>
      <c r="C15" s="163">
        <v>5</v>
      </c>
      <c r="D15" s="168" t="str">
        <f>IF(E15="","","＋")</f>
        <v/>
      </c>
      <c r="E15" s="170"/>
      <c r="F15" s="172">
        <f t="shared" ref="F15" si="11">IF(C15="","",C15*20+E15)</f>
        <v>100</v>
      </c>
      <c r="G15" s="172">
        <f t="shared" ref="G15" si="12">IF(C13="","",F15-C13*20-E13)</f>
        <v>20</v>
      </c>
      <c r="H15" s="45"/>
      <c r="I15" s="172">
        <f t="shared" ref="I15" si="13">IF(C15="","",ROUND(IF(H15=0,(H14+H16)/2,(H14+H15)/2),2))</f>
        <v>5.75</v>
      </c>
      <c r="J15" s="159">
        <f t="shared" ref="J15" si="14">IF(C15="","",ROUND(G15*I15,2))</f>
        <v>115</v>
      </c>
      <c r="K15" s="46"/>
      <c r="L15" s="39"/>
      <c r="M15" s="47" t="str">
        <f>"№"&amp;C19</f>
        <v>№7</v>
      </c>
      <c r="N15" s="53">
        <v>6</v>
      </c>
      <c r="O15" s="53"/>
      <c r="P15" s="53">
        <v>20</v>
      </c>
      <c r="R15" s="43"/>
    </row>
    <row r="16" spans="1:19" ht="12" customHeight="1">
      <c r="A16" s="44"/>
      <c r="B16" s="162"/>
      <c r="C16" s="164"/>
      <c r="D16" s="169"/>
      <c r="E16" s="174"/>
      <c r="F16" s="173"/>
      <c r="G16" s="173"/>
      <c r="H16" s="37">
        <v>5.6</v>
      </c>
      <c r="I16" s="173"/>
      <c r="J16" s="160"/>
      <c r="K16" s="38"/>
      <c r="L16" s="39"/>
      <c r="M16" s="47"/>
      <c r="N16" s="53"/>
      <c r="O16" s="53"/>
      <c r="P16" s="53"/>
      <c r="R16" s="43"/>
    </row>
    <row r="17" spans="1:18" ht="12" customHeight="1">
      <c r="A17" s="44"/>
      <c r="B17" s="161" t="str">
        <f>IF(C17="","","№")</f>
        <v>№</v>
      </c>
      <c r="C17" s="163">
        <v>6</v>
      </c>
      <c r="D17" s="168" t="str">
        <f>IF(E17="","","＋")</f>
        <v/>
      </c>
      <c r="E17" s="170"/>
      <c r="F17" s="172">
        <f t="shared" ref="F17" si="15">IF(C17="","",C17*20+E17)</f>
        <v>120</v>
      </c>
      <c r="G17" s="172">
        <f t="shared" ref="G17" si="16">IF(C15="","",F17-C15*20-E15)</f>
        <v>20</v>
      </c>
      <c r="H17" s="45"/>
      <c r="I17" s="172">
        <f t="shared" ref="I17" si="17">IF(C17="","",ROUND(IF(H17=0,(H16+H18)/2,(H16+H17)/2),2))</f>
        <v>5.75</v>
      </c>
      <c r="J17" s="159">
        <f t="shared" ref="J17" si="18">IF(C17="","",ROUND(G17*I17,2))</f>
        <v>115</v>
      </c>
      <c r="K17" s="46"/>
      <c r="L17" s="39"/>
      <c r="M17" s="47"/>
      <c r="N17" s="53"/>
      <c r="O17" s="53"/>
      <c r="P17" s="53"/>
      <c r="R17" s="43"/>
    </row>
    <row r="18" spans="1:18" ht="12" customHeight="1">
      <c r="A18" s="44"/>
      <c r="B18" s="162"/>
      <c r="C18" s="164"/>
      <c r="D18" s="169"/>
      <c r="E18" s="174"/>
      <c r="F18" s="173"/>
      <c r="G18" s="173"/>
      <c r="H18" s="49">
        <v>5.9</v>
      </c>
      <c r="I18" s="173"/>
      <c r="J18" s="160"/>
      <c r="K18" s="50"/>
      <c r="L18" s="56"/>
      <c r="M18" s="47" t="s">
        <v>61</v>
      </c>
      <c r="N18" s="156">
        <f>SUM(N8:P17)</f>
        <v>152.1</v>
      </c>
      <c r="O18" s="157"/>
      <c r="P18" s="158"/>
      <c r="R18" s="43"/>
    </row>
    <row r="19" spans="1:18" ht="12" customHeight="1">
      <c r="A19" s="44"/>
      <c r="B19" s="161" t="str">
        <f>IF(C19="","","№")</f>
        <v>№</v>
      </c>
      <c r="C19" s="163">
        <v>7</v>
      </c>
      <c r="D19" s="168" t="str">
        <f>IF(E19="","","＋")</f>
        <v/>
      </c>
      <c r="E19" s="170"/>
      <c r="F19" s="172">
        <f t="shared" ref="F19" si="19">IF(C19="","",C19*20+E19)</f>
        <v>140</v>
      </c>
      <c r="G19" s="172">
        <f t="shared" ref="G19" si="20">IF(C17="","",F19-C17*20-E17)</f>
        <v>20</v>
      </c>
      <c r="H19" s="45"/>
      <c r="I19" s="172">
        <f t="shared" ref="I19" si="21">IF(C19="","",ROUND(IF(H19=0,(H18+H20)/2,(H18+H19)/2),2))</f>
        <v>5.95</v>
      </c>
      <c r="J19" s="159">
        <f t="shared" ref="J19" si="22">IF(C19="","",ROUND(G19*I19,2))</f>
        <v>119</v>
      </c>
      <c r="K19" s="46"/>
      <c r="L19" s="39"/>
      <c r="M19" s="101"/>
      <c r="N19" s="103"/>
      <c r="O19" s="103"/>
      <c r="P19" s="103"/>
      <c r="R19" s="43"/>
    </row>
    <row r="20" spans="1:18" ht="12" customHeight="1">
      <c r="A20" s="44"/>
      <c r="B20" s="162"/>
      <c r="C20" s="164"/>
      <c r="D20" s="169"/>
      <c r="E20" s="174"/>
      <c r="F20" s="173"/>
      <c r="G20" s="173"/>
      <c r="H20" s="49">
        <v>6</v>
      </c>
      <c r="I20" s="173"/>
      <c r="J20" s="160"/>
      <c r="K20" s="50"/>
      <c r="L20" s="39"/>
      <c r="M20" s="101" t="s">
        <v>62</v>
      </c>
      <c r="N20" s="103"/>
      <c r="O20" s="103"/>
      <c r="P20" s="103"/>
      <c r="R20" s="43"/>
    </row>
    <row r="21" spans="1:18" ht="12" customHeight="1">
      <c r="A21" s="44"/>
      <c r="B21" s="161" t="str">
        <f>IF(C21="","","№")</f>
        <v/>
      </c>
      <c r="C21" s="163"/>
      <c r="D21" s="168" t="str">
        <f>IF(E21="","","＋")</f>
        <v/>
      </c>
      <c r="E21" s="170"/>
      <c r="F21" s="172" t="str">
        <f t="shared" ref="F21" si="23">IF(C21="","",C21*20+E21)</f>
        <v/>
      </c>
      <c r="G21" s="172" t="str">
        <f>IF(C21="","",F21-C19*20-E19)</f>
        <v/>
      </c>
      <c r="H21" s="45"/>
      <c r="I21" s="172" t="str">
        <f t="shared" ref="I21" si="24">IF(C21="","",ROUND(IF(H21=0,(H20+H22)/2,(H20+H21)/2),2))</f>
        <v/>
      </c>
      <c r="J21" s="159" t="str">
        <f t="shared" ref="J21" si="25">IF(C21="","",ROUND(G21*I21,2))</f>
        <v/>
      </c>
      <c r="K21" s="46"/>
      <c r="L21" s="39"/>
      <c r="M21" s="47" t="s">
        <v>63</v>
      </c>
      <c r="N21" s="131" t="s">
        <v>64</v>
      </c>
      <c r="O21" s="131" t="s">
        <v>65</v>
      </c>
      <c r="P21" s="131" t="s">
        <v>66</v>
      </c>
      <c r="Q21" s="118" t="s">
        <v>67</v>
      </c>
      <c r="R21" s="43"/>
    </row>
    <row r="22" spans="1:18" ht="12" customHeight="1">
      <c r="A22" s="44"/>
      <c r="B22" s="162"/>
      <c r="C22" s="164"/>
      <c r="D22" s="169"/>
      <c r="E22" s="174"/>
      <c r="F22" s="173"/>
      <c r="G22" s="173"/>
      <c r="H22" s="49"/>
      <c r="I22" s="173"/>
      <c r="J22" s="160"/>
      <c r="K22" s="50"/>
      <c r="L22" s="56"/>
      <c r="M22" s="47">
        <v>6.4</v>
      </c>
      <c r="N22" s="131">
        <v>7.7</v>
      </c>
      <c r="O22" s="131">
        <v>4.5999999999999996</v>
      </c>
      <c r="P22" s="131">
        <f>(M22+N22+O22)/2</f>
        <v>9.3500000000000014</v>
      </c>
      <c r="Q22" s="132">
        <f>SQRT(P22*(P22-M22)*(P22-N22)*(P22-O22))</f>
        <v>14.702987579060263</v>
      </c>
      <c r="R22" s="43"/>
    </row>
    <row r="23" spans="1:18" ht="12" customHeight="1">
      <c r="A23" s="44"/>
      <c r="B23" s="161" t="str">
        <f>IF(C23="","","№")</f>
        <v/>
      </c>
      <c r="C23" s="163"/>
      <c r="D23" s="168" t="str">
        <f>IF(E23="","","＋")</f>
        <v/>
      </c>
      <c r="E23" s="170"/>
      <c r="F23" s="172" t="str">
        <f t="shared" ref="F23" si="26">IF(C23="","",C23*20+E23)</f>
        <v/>
      </c>
      <c r="G23" s="172"/>
      <c r="H23" s="45"/>
      <c r="I23" s="172" t="str">
        <f t="shared" ref="I23" si="27">IF(C23="","",ROUND(IF(H23=0,(H22+H24)/2,(H22+H23)/2),2))</f>
        <v/>
      </c>
      <c r="J23" s="159" t="str">
        <f t="shared" ref="J23" si="28">IF(C23="","",ROUND(G23*I23,2))</f>
        <v/>
      </c>
      <c r="K23" s="46"/>
      <c r="L23" s="39"/>
      <c r="M23" s="101"/>
      <c r="N23" s="103"/>
      <c r="O23" s="103"/>
      <c r="P23" s="103"/>
      <c r="R23" s="43"/>
    </row>
    <row r="24" spans="1:18" ht="12" customHeight="1">
      <c r="A24" s="44"/>
      <c r="B24" s="162"/>
      <c r="C24" s="164"/>
      <c r="D24" s="169"/>
      <c r="E24" s="174"/>
      <c r="F24" s="173"/>
      <c r="G24" s="173"/>
      <c r="H24" s="49"/>
      <c r="I24" s="173"/>
      <c r="J24" s="160"/>
      <c r="K24" s="50"/>
      <c r="L24" s="39"/>
      <c r="M24" s="101"/>
      <c r="N24" s="103"/>
      <c r="O24" s="103"/>
      <c r="P24" s="103"/>
      <c r="R24" s="43"/>
    </row>
    <row r="25" spans="1:18" ht="12" customHeight="1">
      <c r="A25" s="44"/>
      <c r="B25" s="161" t="str">
        <f>IF(C25="","","№")</f>
        <v/>
      </c>
      <c r="C25" s="163"/>
      <c r="D25" s="168" t="str">
        <f>IF(E25="","","＋")</f>
        <v/>
      </c>
      <c r="E25" s="170"/>
      <c r="F25" s="172" t="str">
        <f t="shared" ref="F25" si="29">IF(C25="","",C25*20+E25)</f>
        <v/>
      </c>
      <c r="G25" s="172"/>
      <c r="H25" s="45"/>
      <c r="I25" s="172" t="str">
        <f t="shared" ref="I25" si="30">IF(C25="","",ROUND(IF(H25=0,(H24+H26)/2,(H24+H25)/2),2))</f>
        <v/>
      </c>
      <c r="J25" s="159" t="str">
        <f t="shared" ref="J25" si="31">IF(C25="","",ROUND(G25*I25,2))</f>
        <v/>
      </c>
      <c r="K25" s="46"/>
      <c r="L25" s="39"/>
      <c r="M25" s="101"/>
      <c r="N25" s="103"/>
      <c r="O25" s="103"/>
      <c r="P25" s="103"/>
      <c r="R25" s="43"/>
    </row>
    <row r="26" spans="1:18" ht="12" customHeight="1">
      <c r="A26" s="44"/>
      <c r="B26" s="162"/>
      <c r="C26" s="164"/>
      <c r="D26" s="169"/>
      <c r="E26" s="174"/>
      <c r="F26" s="173"/>
      <c r="G26" s="173"/>
      <c r="H26" s="49"/>
      <c r="I26" s="173"/>
      <c r="J26" s="160"/>
      <c r="K26" s="50"/>
      <c r="L26" s="39"/>
      <c r="M26" s="101"/>
      <c r="N26" s="103"/>
      <c r="O26" s="103"/>
      <c r="P26" s="103"/>
      <c r="R26" s="43"/>
    </row>
    <row r="27" spans="1:18" ht="12" customHeight="1">
      <c r="A27" s="44"/>
      <c r="B27" s="161" t="str">
        <f>IF(C27="","","№")</f>
        <v/>
      </c>
      <c r="C27" s="163"/>
      <c r="D27" s="168" t="str">
        <f>IF(E27="","","＋")</f>
        <v/>
      </c>
      <c r="E27" s="170"/>
      <c r="F27" s="172" t="str">
        <f t="shared" ref="F27" si="32">IF(C27="","",C27*20+E27)</f>
        <v/>
      </c>
      <c r="G27" s="172" t="str">
        <f t="shared" ref="G27" si="33">IF(C25="","",F27-C25*20-E25)</f>
        <v/>
      </c>
      <c r="H27" s="45"/>
      <c r="I27" s="172" t="str">
        <f t="shared" ref="I27" si="34">IF(C27="","",ROUND(IF(H27=0,(H26+H28)/2,(H26+H27)/2),2))</f>
        <v/>
      </c>
      <c r="J27" s="159" t="str">
        <f t="shared" ref="J27" si="35">IF(C27="","",ROUND(G27*I27,2))</f>
        <v/>
      </c>
      <c r="K27" s="46"/>
      <c r="L27" s="39"/>
      <c r="M27" s="101"/>
      <c r="N27" s="103"/>
      <c r="O27" s="103"/>
      <c r="P27" s="103"/>
      <c r="R27" s="43"/>
    </row>
    <row r="28" spans="1:18" ht="12" customHeight="1">
      <c r="A28" s="44"/>
      <c r="B28" s="162"/>
      <c r="C28" s="164"/>
      <c r="D28" s="169"/>
      <c r="E28" s="174"/>
      <c r="F28" s="173"/>
      <c r="G28" s="173"/>
      <c r="H28" s="49"/>
      <c r="I28" s="173"/>
      <c r="J28" s="160"/>
      <c r="K28" s="50"/>
      <c r="L28" s="58"/>
      <c r="M28" s="101"/>
      <c r="N28" s="107"/>
      <c r="O28" s="107"/>
      <c r="P28" s="107"/>
      <c r="R28" s="43"/>
    </row>
    <row r="29" spans="1:18" ht="12" customHeight="1">
      <c r="A29" s="44"/>
      <c r="B29" s="161" t="str">
        <f>IF(C29="","","№")</f>
        <v/>
      </c>
      <c r="C29" s="163"/>
      <c r="D29" s="168" t="str">
        <f>IF(E29="","","＋")</f>
        <v/>
      </c>
      <c r="E29" s="170"/>
      <c r="F29" s="172" t="str">
        <f t="shared" ref="F29" si="36">IF(C29="","",C29*20+E29)</f>
        <v/>
      </c>
      <c r="G29" s="172" t="str">
        <f t="shared" ref="G29" si="37">IF(C27="","",F29-C27*20-E27)</f>
        <v/>
      </c>
      <c r="H29" s="45"/>
      <c r="I29" s="172" t="str">
        <f t="shared" ref="I29" si="38">IF(C29="","",ROUND(IF(H29=0,(H28+H30)/2,(H28+H29)/2),2))</f>
        <v/>
      </c>
      <c r="J29" s="159" t="str">
        <f t="shared" ref="J29" si="39">IF(C29="","",ROUND(G29*I29,2))</f>
        <v/>
      </c>
      <c r="K29" s="46"/>
      <c r="L29" s="39"/>
      <c r="M29" s="101"/>
      <c r="N29" s="103"/>
      <c r="O29" s="103"/>
      <c r="P29" s="103"/>
      <c r="R29" s="43"/>
    </row>
    <row r="30" spans="1:18" ht="12" customHeight="1">
      <c r="A30" s="44"/>
      <c r="B30" s="162"/>
      <c r="C30" s="164"/>
      <c r="D30" s="169"/>
      <c r="E30" s="174"/>
      <c r="F30" s="173"/>
      <c r="G30" s="173"/>
      <c r="H30" s="49"/>
      <c r="I30" s="173"/>
      <c r="J30" s="160"/>
      <c r="K30" s="50"/>
      <c r="L30" s="39"/>
      <c r="M30" s="101"/>
      <c r="N30" s="103"/>
      <c r="O30" s="103"/>
      <c r="P30" s="103"/>
      <c r="R30" s="43"/>
    </row>
    <row r="31" spans="1:18" ht="12" customHeight="1">
      <c r="A31" s="44"/>
      <c r="B31" s="161" t="str">
        <f>IF(C31="","","№")</f>
        <v/>
      </c>
      <c r="C31" s="163"/>
      <c r="D31" s="168" t="str">
        <f>IF(E31="","","＋")</f>
        <v/>
      </c>
      <c r="E31" s="170"/>
      <c r="F31" s="172" t="str">
        <f t="shared" ref="F31:F43" si="40">IF(C31="","",C31*20+E31)</f>
        <v/>
      </c>
      <c r="G31" s="172" t="str">
        <f t="shared" ref="G31:G39" si="41">IF(C29="","",F31-C29*20-E29)</f>
        <v/>
      </c>
      <c r="H31" s="45"/>
      <c r="I31" s="172" t="str">
        <f t="shared" ref="I31:I43" si="42">IF(C31="","",ROUND(IF(H31=0,(H30+H32)/2,(H30+H31)/2),2))</f>
        <v/>
      </c>
      <c r="J31" s="159" t="str">
        <f t="shared" ref="J31:J43" si="43">IF(C31="","",ROUND(G31*I31,2))</f>
        <v/>
      </c>
      <c r="K31" s="46"/>
      <c r="L31" s="39"/>
      <c r="M31" s="101"/>
      <c r="N31" s="127"/>
      <c r="O31" s="127"/>
      <c r="P31" s="107"/>
      <c r="R31" s="43"/>
    </row>
    <row r="32" spans="1:18" ht="12" customHeight="1">
      <c r="A32" s="44"/>
      <c r="B32" s="162"/>
      <c r="C32" s="164"/>
      <c r="D32" s="169"/>
      <c r="E32" s="174"/>
      <c r="F32" s="173"/>
      <c r="G32" s="173"/>
      <c r="H32" s="49"/>
      <c r="I32" s="173"/>
      <c r="J32" s="160"/>
      <c r="K32" s="50"/>
      <c r="L32" s="39"/>
      <c r="M32" s="101"/>
      <c r="N32" s="125"/>
      <c r="O32" s="125"/>
      <c r="P32" s="103"/>
      <c r="R32" s="43"/>
    </row>
    <row r="33" spans="1:19" ht="12" customHeight="1">
      <c r="A33" s="44"/>
      <c r="B33" s="161" t="str">
        <f>IF(C33="","","№")</f>
        <v/>
      </c>
      <c r="C33" s="163"/>
      <c r="D33" s="168" t="str">
        <f>IF(E33="","","＋")</f>
        <v/>
      </c>
      <c r="E33" s="170"/>
      <c r="F33" s="172" t="str">
        <f t="shared" si="40"/>
        <v/>
      </c>
      <c r="G33" s="172" t="str">
        <f t="shared" si="41"/>
        <v/>
      </c>
      <c r="H33" s="37"/>
      <c r="I33" s="172" t="str">
        <f t="shared" si="42"/>
        <v/>
      </c>
      <c r="J33" s="159" t="str">
        <f t="shared" si="43"/>
        <v/>
      </c>
      <c r="K33" s="46"/>
      <c r="L33" s="39"/>
      <c r="M33" s="117"/>
      <c r="N33" s="102"/>
      <c r="O33" s="103"/>
      <c r="P33" s="57"/>
      <c r="R33" s="43"/>
    </row>
    <row r="34" spans="1:19" ht="12" customHeight="1">
      <c r="A34" s="44"/>
      <c r="B34" s="162"/>
      <c r="C34" s="164"/>
      <c r="D34" s="169"/>
      <c r="E34" s="174"/>
      <c r="F34" s="173"/>
      <c r="G34" s="173"/>
      <c r="H34" s="49"/>
      <c r="I34" s="173"/>
      <c r="J34" s="160"/>
      <c r="K34" s="50"/>
      <c r="L34" s="39"/>
      <c r="M34" s="117"/>
      <c r="N34" s="102"/>
      <c r="O34" s="103"/>
      <c r="P34" s="101"/>
      <c r="R34" s="43"/>
    </row>
    <row r="35" spans="1:19" ht="12" customHeight="1">
      <c r="A35" s="44"/>
      <c r="B35" s="161" t="str">
        <f t="shared" ref="B35" si="44">IF(C35="","","№")</f>
        <v/>
      </c>
      <c r="C35" s="163"/>
      <c r="D35" s="168" t="str">
        <f t="shared" ref="D35" si="45">IF(E35="","","＋")</f>
        <v/>
      </c>
      <c r="E35" s="170"/>
      <c r="F35" s="172" t="str">
        <f t="shared" si="40"/>
        <v/>
      </c>
      <c r="G35" s="172" t="str">
        <f t="shared" si="41"/>
        <v/>
      </c>
      <c r="H35" s="37"/>
      <c r="I35" s="172" t="str">
        <f t="shared" si="42"/>
        <v/>
      </c>
      <c r="J35" s="159" t="str">
        <f t="shared" si="43"/>
        <v/>
      </c>
      <c r="K35" s="191"/>
      <c r="L35" s="39"/>
      <c r="M35" s="117"/>
      <c r="N35" s="102"/>
      <c r="O35" s="103"/>
      <c r="P35" s="102"/>
      <c r="R35" s="43"/>
    </row>
    <row r="36" spans="1:19" ht="12" customHeight="1">
      <c r="A36" s="44"/>
      <c r="B36" s="162"/>
      <c r="C36" s="164"/>
      <c r="D36" s="169"/>
      <c r="E36" s="174"/>
      <c r="F36" s="175"/>
      <c r="G36" s="173"/>
      <c r="H36" s="49"/>
      <c r="I36" s="173"/>
      <c r="J36" s="160"/>
      <c r="K36" s="192"/>
      <c r="L36" s="39"/>
      <c r="M36" s="117"/>
      <c r="N36" s="102"/>
      <c r="O36" s="103"/>
      <c r="P36" s="103"/>
      <c r="R36" s="43"/>
    </row>
    <row r="37" spans="1:19" ht="12" customHeight="1">
      <c r="A37" s="44"/>
      <c r="B37" s="161" t="str">
        <f t="shared" ref="B37" si="46">IF(C37="","","№")</f>
        <v/>
      </c>
      <c r="C37" s="163"/>
      <c r="D37" s="168" t="str">
        <f t="shared" ref="D37" si="47">IF(E37="","","＋")</f>
        <v/>
      </c>
      <c r="E37" s="170"/>
      <c r="F37" s="172" t="str">
        <f t="shared" si="40"/>
        <v/>
      </c>
      <c r="G37" s="172" t="str">
        <f t="shared" si="41"/>
        <v/>
      </c>
      <c r="H37" s="37"/>
      <c r="I37" s="172" t="str">
        <f t="shared" si="42"/>
        <v/>
      </c>
      <c r="J37" s="159" t="str">
        <f t="shared" si="43"/>
        <v/>
      </c>
      <c r="K37" s="46"/>
      <c r="L37" s="39"/>
      <c r="M37" s="117"/>
      <c r="N37" s="102"/>
      <c r="O37" s="103"/>
      <c r="P37" s="103"/>
      <c r="R37" s="43"/>
    </row>
    <row r="38" spans="1:19" ht="12" customHeight="1">
      <c r="A38" s="44"/>
      <c r="B38" s="162"/>
      <c r="C38" s="164"/>
      <c r="D38" s="169"/>
      <c r="E38" s="174"/>
      <c r="F38" s="175"/>
      <c r="G38" s="173"/>
      <c r="H38" s="49"/>
      <c r="I38" s="173"/>
      <c r="J38" s="160"/>
      <c r="K38" s="50"/>
      <c r="L38" s="39"/>
      <c r="M38" s="117"/>
      <c r="N38" s="102"/>
      <c r="O38" s="103"/>
      <c r="P38" s="103"/>
      <c r="R38" s="43"/>
    </row>
    <row r="39" spans="1:19" ht="12" customHeight="1">
      <c r="A39" s="44"/>
      <c r="B39" s="161" t="str">
        <f t="shared" ref="B39" si="48">IF(C39="","","№")</f>
        <v/>
      </c>
      <c r="C39" s="163"/>
      <c r="D39" s="168" t="str">
        <f t="shared" ref="D39" si="49">IF(E39="","","＋")</f>
        <v/>
      </c>
      <c r="E39" s="170"/>
      <c r="F39" s="172" t="str">
        <f t="shared" si="40"/>
        <v/>
      </c>
      <c r="G39" s="172" t="str">
        <f t="shared" si="41"/>
        <v/>
      </c>
      <c r="H39" s="37"/>
      <c r="I39" s="172" t="str">
        <f t="shared" si="42"/>
        <v/>
      </c>
      <c r="J39" s="159" t="str">
        <f t="shared" si="43"/>
        <v/>
      </c>
      <c r="K39" s="46"/>
      <c r="L39" s="39"/>
      <c r="M39" s="117"/>
      <c r="N39" s="102"/>
      <c r="O39" s="103"/>
      <c r="P39" s="103"/>
      <c r="R39" s="43"/>
    </row>
    <row r="40" spans="1:19" ht="12" customHeight="1">
      <c r="A40" s="44"/>
      <c r="B40" s="162"/>
      <c r="C40" s="164"/>
      <c r="D40" s="169"/>
      <c r="E40" s="174"/>
      <c r="F40" s="175"/>
      <c r="G40" s="173"/>
      <c r="H40" s="49"/>
      <c r="I40" s="173"/>
      <c r="J40" s="160"/>
      <c r="K40" s="50"/>
      <c r="L40" s="39"/>
      <c r="M40" s="117"/>
      <c r="N40" s="102"/>
      <c r="O40" s="103"/>
      <c r="P40" s="103"/>
      <c r="R40" s="43"/>
    </row>
    <row r="41" spans="1:19" ht="12" customHeight="1">
      <c r="A41" s="44"/>
      <c r="B41" s="161" t="str">
        <f t="shared" ref="B41" si="50">IF(C41="","","№")</f>
        <v/>
      </c>
      <c r="C41" s="163"/>
      <c r="D41" s="168" t="str">
        <f t="shared" ref="D41" si="51">IF(E41="","","＋")</f>
        <v/>
      </c>
      <c r="E41" s="170"/>
      <c r="F41" s="172" t="str">
        <f t="shared" si="40"/>
        <v/>
      </c>
      <c r="G41" s="172"/>
      <c r="H41" s="37"/>
      <c r="I41" s="172" t="str">
        <f t="shared" si="42"/>
        <v/>
      </c>
      <c r="J41" s="159" t="str">
        <f t="shared" si="43"/>
        <v/>
      </c>
      <c r="K41" s="46"/>
      <c r="L41" s="39"/>
      <c r="M41" s="126"/>
      <c r="N41" s="128"/>
      <c r="O41" s="129"/>
      <c r="P41" s="103"/>
      <c r="R41" s="43"/>
    </row>
    <row r="42" spans="1:19" ht="12" customHeight="1">
      <c r="A42" s="44"/>
      <c r="B42" s="162"/>
      <c r="C42" s="164"/>
      <c r="D42" s="169"/>
      <c r="E42" s="174"/>
      <c r="F42" s="175"/>
      <c r="G42" s="173"/>
      <c r="H42" s="49"/>
      <c r="I42" s="173"/>
      <c r="J42" s="160"/>
      <c r="K42" s="50"/>
      <c r="L42" s="39"/>
      <c r="M42" s="117"/>
      <c r="N42" s="102"/>
      <c r="O42" s="103"/>
      <c r="P42" s="103"/>
      <c r="R42" s="43"/>
    </row>
    <row r="43" spans="1:19" ht="12" customHeight="1">
      <c r="A43" s="44"/>
      <c r="B43" s="161" t="str">
        <f t="shared" ref="B43" si="52">IF(C43="","","№")</f>
        <v/>
      </c>
      <c r="C43" s="163"/>
      <c r="D43" s="168" t="str">
        <f t="shared" ref="D43" si="53">IF(E43="","","＋")</f>
        <v/>
      </c>
      <c r="E43" s="170"/>
      <c r="F43" s="172" t="str">
        <f t="shared" si="40"/>
        <v/>
      </c>
      <c r="G43" s="172"/>
      <c r="H43" s="37"/>
      <c r="I43" s="172" t="str">
        <f t="shared" si="42"/>
        <v/>
      </c>
      <c r="J43" s="159" t="str">
        <f t="shared" si="43"/>
        <v/>
      </c>
      <c r="K43" s="38"/>
      <c r="L43" s="59"/>
      <c r="M43" s="117"/>
      <c r="N43" s="102"/>
      <c r="O43" s="103"/>
      <c r="P43" s="103"/>
      <c r="R43" s="60"/>
      <c r="S43" s="42"/>
    </row>
    <row r="44" spans="1:19" ht="12" customHeight="1" thickBot="1">
      <c r="A44" s="44"/>
      <c r="B44" s="162"/>
      <c r="C44" s="167"/>
      <c r="D44" s="169"/>
      <c r="E44" s="171"/>
      <c r="F44" s="173"/>
      <c r="G44" s="173"/>
      <c r="H44" s="37"/>
      <c r="I44" s="173"/>
      <c r="J44" s="160"/>
      <c r="K44" s="38"/>
      <c r="L44" s="39"/>
      <c r="M44" s="114"/>
      <c r="N44" s="130"/>
      <c r="O44" s="61"/>
      <c r="Q44" s="61"/>
      <c r="R44" s="62"/>
    </row>
    <row r="45" spans="1:19" ht="12" customHeight="1" thickTop="1">
      <c r="A45" s="44"/>
      <c r="B45" s="176" t="s">
        <v>56</v>
      </c>
      <c r="C45" s="177"/>
      <c r="D45" s="177"/>
      <c r="E45" s="178"/>
      <c r="F45" s="181"/>
      <c r="G45" s="183"/>
      <c r="H45" s="93"/>
      <c r="I45" s="183"/>
      <c r="J45" s="165">
        <f>SUM(J5:J44)</f>
        <v>836</v>
      </c>
      <c r="K45" s="94"/>
      <c r="L45" s="108"/>
      <c r="M45" s="104"/>
      <c r="N45" s="116"/>
      <c r="O45" s="185">
        <f>J45+Q22</f>
        <v>850.70298757906028</v>
      </c>
      <c r="P45" s="185"/>
      <c r="Q45" s="187" t="s">
        <v>54</v>
      </c>
      <c r="R45" s="188"/>
    </row>
    <row r="46" spans="1:19" ht="12" customHeight="1">
      <c r="A46" s="63"/>
      <c r="B46" s="179"/>
      <c r="C46" s="179"/>
      <c r="D46" s="179"/>
      <c r="E46" s="180"/>
      <c r="F46" s="182"/>
      <c r="G46" s="184"/>
      <c r="H46" s="95"/>
      <c r="I46" s="184"/>
      <c r="J46" s="166"/>
      <c r="K46" s="96"/>
      <c r="L46" s="105"/>
      <c r="M46" s="106"/>
      <c r="N46" s="109"/>
      <c r="O46" s="186"/>
      <c r="P46" s="186"/>
      <c r="Q46" s="189"/>
      <c r="R46" s="190"/>
    </row>
  </sheetData>
  <mergeCells count="175">
    <mergeCell ref="O45:P46"/>
    <mergeCell ref="Q45:R46"/>
    <mergeCell ref="K35:K36"/>
    <mergeCell ref="A1:R2"/>
    <mergeCell ref="A3:A4"/>
    <mergeCell ref="B3:E4"/>
    <mergeCell ref="F3:F4"/>
    <mergeCell ref="H3:I3"/>
    <mergeCell ref="L3:R4"/>
    <mergeCell ref="I5:I6"/>
    <mergeCell ref="J5:J6"/>
    <mergeCell ref="B7:B8"/>
    <mergeCell ref="C7:C8"/>
    <mergeCell ref="D7:D8"/>
    <mergeCell ref="E7:E8"/>
    <mergeCell ref="F7:F8"/>
    <mergeCell ref="G7:G8"/>
    <mergeCell ref="I7:I8"/>
    <mergeCell ref="J7:J8"/>
    <mergeCell ref="B5:B6"/>
    <mergeCell ref="C5:C6"/>
    <mergeCell ref="D5:D6"/>
    <mergeCell ref="E5:E6"/>
    <mergeCell ref="F5:F6"/>
    <mergeCell ref="G5:G6"/>
    <mergeCell ref="I9:I10"/>
    <mergeCell ref="J9:J10"/>
    <mergeCell ref="B11:B12"/>
    <mergeCell ref="C11:C12"/>
    <mergeCell ref="D11:D12"/>
    <mergeCell ref="E11:E12"/>
    <mergeCell ref="F11:F12"/>
    <mergeCell ref="G11:G12"/>
    <mergeCell ref="I11:I12"/>
    <mergeCell ref="J11:J12"/>
    <mergeCell ref="B9:B10"/>
    <mergeCell ref="C9:C10"/>
    <mergeCell ref="D9:D10"/>
    <mergeCell ref="E9:E10"/>
    <mergeCell ref="F9:F10"/>
    <mergeCell ref="G9:G10"/>
    <mergeCell ref="I13:I14"/>
    <mergeCell ref="J13:J14"/>
    <mergeCell ref="B15:B16"/>
    <mergeCell ref="C15:C16"/>
    <mergeCell ref="D15:D16"/>
    <mergeCell ref="E15:E16"/>
    <mergeCell ref="F15:F16"/>
    <mergeCell ref="G15:G16"/>
    <mergeCell ref="I15:I16"/>
    <mergeCell ref="J15:J16"/>
    <mergeCell ref="B13:B14"/>
    <mergeCell ref="C13:C14"/>
    <mergeCell ref="D13:D14"/>
    <mergeCell ref="E13:E14"/>
    <mergeCell ref="F13:F14"/>
    <mergeCell ref="G13:G14"/>
    <mergeCell ref="I17:I18"/>
    <mergeCell ref="J17:J18"/>
    <mergeCell ref="B19:B20"/>
    <mergeCell ref="C19:C20"/>
    <mergeCell ref="D19:D20"/>
    <mergeCell ref="E19:E20"/>
    <mergeCell ref="F19:F20"/>
    <mergeCell ref="G19:G20"/>
    <mergeCell ref="I19:I20"/>
    <mergeCell ref="J19:J20"/>
    <mergeCell ref="B17:B18"/>
    <mergeCell ref="C17:C18"/>
    <mergeCell ref="D17:D18"/>
    <mergeCell ref="E17:E18"/>
    <mergeCell ref="F17:F18"/>
    <mergeCell ref="G17:G18"/>
    <mergeCell ref="I21:I22"/>
    <mergeCell ref="J21:J22"/>
    <mergeCell ref="B23:B24"/>
    <mergeCell ref="C23:C24"/>
    <mergeCell ref="D23:D24"/>
    <mergeCell ref="E23:E24"/>
    <mergeCell ref="F23:F24"/>
    <mergeCell ref="G23:G24"/>
    <mergeCell ref="I23:I24"/>
    <mergeCell ref="B21:B22"/>
    <mergeCell ref="C21:C22"/>
    <mergeCell ref="D21:D22"/>
    <mergeCell ref="E21:E22"/>
    <mergeCell ref="F21:F22"/>
    <mergeCell ref="G21:G22"/>
    <mergeCell ref="J23:J24"/>
    <mergeCell ref="B25:B26"/>
    <mergeCell ref="C25:C26"/>
    <mergeCell ref="D25:D26"/>
    <mergeCell ref="E25:E26"/>
    <mergeCell ref="F25:F26"/>
    <mergeCell ref="G25:G26"/>
    <mergeCell ref="I25:I26"/>
    <mergeCell ref="J25:J26"/>
    <mergeCell ref="I27:I28"/>
    <mergeCell ref="J27:J28"/>
    <mergeCell ref="B29:B30"/>
    <mergeCell ref="C29:C30"/>
    <mergeCell ref="D29:D30"/>
    <mergeCell ref="E29:E30"/>
    <mergeCell ref="F29:F30"/>
    <mergeCell ref="G29:G30"/>
    <mergeCell ref="I29:I30"/>
    <mergeCell ref="J29:J30"/>
    <mergeCell ref="B27:B28"/>
    <mergeCell ref="C27:C28"/>
    <mergeCell ref="D27:D28"/>
    <mergeCell ref="E27:E28"/>
    <mergeCell ref="F27:F28"/>
    <mergeCell ref="G27:G28"/>
    <mergeCell ref="I31:I32"/>
    <mergeCell ref="J31:J32"/>
    <mergeCell ref="B33:B34"/>
    <mergeCell ref="C33:C34"/>
    <mergeCell ref="D33:D34"/>
    <mergeCell ref="E33:E34"/>
    <mergeCell ref="F33:F34"/>
    <mergeCell ref="G33:G34"/>
    <mergeCell ref="I33:I34"/>
    <mergeCell ref="J33:J34"/>
    <mergeCell ref="B31:B32"/>
    <mergeCell ref="C31:C32"/>
    <mergeCell ref="D31:D32"/>
    <mergeCell ref="E31:E32"/>
    <mergeCell ref="F31:F32"/>
    <mergeCell ref="G31:G32"/>
    <mergeCell ref="D39:D40"/>
    <mergeCell ref="E39:E40"/>
    <mergeCell ref="F39:F40"/>
    <mergeCell ref="G39:G40"/>
    <mergeCell ref="I35:I36"/>
    <mergeCell ref="J35:J36"/>
    <mergeCell ref="B37:B38"/>
    <mergeCell ref="C37:C38"/>
    <mergeCell ref="D37:D38"/>
    <mergeCell ref="E37:E38"/>
    <mergeCell ref="F37:F38"/>
    <mergeCell ref="G37:G38"/>
    <mergeCell ref="I37:I38"/>
    <mergeCell ref="J37:J38"/>
    <mergeCell ref="B35:B36"/>
    <mergeCell ref="C35:C36"/>
    <mergeCell ref="D35:D36"/>
    <mergeCell ref="E35:E36"/>
    <mergeCell ref="F35:F36"/>
    <mergeCell ref="G35:G36"/>
    <mergeCell ref="I39:I40"/>
    <mergeCell ref="J39:J40"/>
    <mergeCell ref="N18:P18"/>
    <mergeCell ref="J41:J42"/>
    <mergeCell ref="B39:B40"/>
    <mergeCell ref="C39:C40"/>
    <mergeCell ref="J45:J46"/>
    <mergeCell ref="B43:B44"/>
    <mergeCell ref="C43:C44"/>
    <mergeCell ref="D43:D44"/>
    <mergeCell ref="E43:E44"/>
    <mergeCell ref="F43:F44"/>
    <mergeCell ref="G43:G44"/>
    <mergeCell ref="I43:I44"/>
    <mergeCell ref="J43:J44"/>
    <mergeCell ref="B41:B42"/>
    <mergeCell ref="C41:C42"/>
    <mergeCell ref="D41:D42"/>
    <mergeCell ref="E41:E42"/>
    <mergeCell ref="F41:F42"/>
    <mergeCell ref="G41:G42"/>
    <mergeCell ref="I41:I42"/>
    <mergeCell ref="B45:E46"/>
    <mergeCell ref="F45:F46"/>
    <mergeCell ref="G45:G46"/>
    <mergeCell ref="I45:I46"/>
  </mergeCells>
  <phoneticPr fontId="13"/>
  <printOptions horizontalCentered="1"/>
  <pageMargins left="0.39370078740157483" right="0.39370078740157483" top="0.78740157480314965" bottom="0.59055118110236227" header="0.35433070866141736" footer="0.19685039370078741"/>
  <pageSetup paperSize="9" scale="8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view="pageBreakPreview" zoomScaleNormal="100" zoomScaleSheetLayoutView="100" workbookViewId="0">
      <selection sqref="A1:R2"/>
    </sheetView>
  </sheetViews>
  <sheetFormatPr defaultRowHeight="12" customHeight="1"/>
  <cols>
    <col min="1" max="1" width="7.5703125" style="30" customWidth="1"/>
    <col min="2" max="2" width="6.42578125" style="30" customWidth="1"/>
    <col min="3" max="3" width="5.28515625" style="30" customWidth="1"/>
    <col min="4" max="4" width="3" style="30" customWidth="1"/>
    <col min="5" max="11" width="11" style="30" customWidth="1"/>
    <col min="12" max="12" width="5.28515625" style="30" customWidth="1"/>
    <col min="13" max="13" width="12.140625" style="30" customWidth="1"/>
    <col min="14" max="17" width="9.85546875" style="30" customWidth="1"/>
    <col min="18" max="18" width="5.28515625" style="30" customWidth="1"/>
    <col min="19" max="19" width="3" style="30" customWidth="1"/>
    <col min="20" max="20" width="9.85546875" style="30" customWidth="1"/>
    <col min="21" max="254" width="9.140625" style="30"/>
    <col min="255" max="256" width="3" style="30" customWidth="1"/>
    <col min="257" max="257" width="7.5703125" style="30" customWidth="1"/>
    <col min="258" max="258" width="6.42578125" style="30" customWidth="1"/>
    <col min="259" max="259" width="5.28515625" style="30" customWidth="1"/>
    <col min="260" max="260" width="3" style="30" customWidth="1"/>
    <col min="261" max="267" width="11" style="30" customWidth="1"/>
    <col min="268" max="268" width="5.28515625" style="30" customWidth="1"/>
    <col min="269" max="273" width="9.85546875" style="30" customWidth="1"/>
    <col min="274" max="274" width="5.28515625" style="30" customWidth="1"/>
    <col min="275" max="275" width="3" style="30" customWidth="1"/>
    <col min="276" max="276" width="9.85546875" style="30" customWidth="1"/>
    <col min="277" max="510" width="9.140625" style="30"/>
    <col min="511" max="512" width="3" style="30" customWidth="1"/>
    <col min="513" max="513" width="7.5703125" style="30" customWidth="1"/>
    <col min="514" max="514" width="6.42578125" style="30" customWidth="1"/>
    <col min="515" max="515" width="5.28515625" style="30" customWidth="1"/>
    <col min="516" max="516" width="3" style="30" customWidth="1"/>
    <col min="517" max="523" width="11" style="30" customWidth="1"/>
    <col min="524" max="524" width="5.28515625" style="30" customWidth="1"/>
    <col min="525" max="529" width="9.85546875" style="30" customWidth="1"/>
    <col min="530" max="530" width="5.28515625" style="30" customWidth="1"/>
    <col min="531" max="531" width="3" style="30" customWidth="1"/>
    <col min="532" max="532" width="9.85546875" style="30" customWidth="1"/>
    <col min="533" max="766" width="9.140625" style="30"/>
    <col min="767" max="768" width="3" style="30" customWidth="1"/>
    <col min="769" max="769" width="7.5703125" style="30" customWidth="1"/>
    <col min="770" max="770" width="6.42578125" style="30" customWidth="1"/>
    <col min="771" max="771" width="5.28515625" style="30" customWidth="1"/>
    <col min="772" max="772" width="3" style="30" customWidth="1"/>
    <col min="773" max="779" width="11" style="30" customWidth="1"/>
    <col min="780" max="780" width="5.28515625" style="30" customWidth="1"/>
    <col min="781" max="785" width="9.85546875" style="30" customWidth="1"/>
    <col min="786" max="786" width="5.28515625" style="30" customWidth="1"/>
    <col min="787" max="787" width="3" style="30" customWidth="1"/>
    <col min="788" max="788" width="9.85546875" style="30" customWidth="1"/>
    <col min="789" max="1022" width="9.140625" style="30"/>
    <col min="1023" max="1024" width="3" style="30" customWidth="1"/>
    <col min="1025" max="1025" width="7.5703125" style="30" customWidth="1"/>
    <col min="1026" max="1026" width="6.42578125" style="30" customWidth="1"/>
    <col min="1027" max="1027" width="5.28515625" style="30" customWidth="1"/>
    <col min="1028" max="1028" width="3" style="30" customWidth="1"/>
    <col min="1029" max="1035" width="11" style="30" customWidth="1"/>
    <col min="1036" max="1036" width="5.28515625" style="30" customWidth="1"/>
    <col min="1037" max="1041" width="9.85546875" style="30" customWidth="1"/>
    <col min="1042" max="1042" width="5.28515625" style="30" customWidth="1"/>
    <col min="1043" max="1043" width="3" style="30" customWidth="1"/>
    <col min="1044" max="1044" width="9.85546875" style="30" customWidth="1"/>
    <col min="1045" max="1278" width="9.140625" style="30"/>
    <col min="1279" max="1280" width="3" style="30" customWidth="1"/>
    <col min="1281" max="1281" width="7.5703125" style="30" customWidth="1"/>
    <col min="1282" max="1282" width="6.42578125" style="30" customWidth="1"/>
    <col min="1283" max="1283" width="5.28515625" style="30" customWidth="1"/>
    <col min="1284" max="1284" width="3" style="30" customWidth="1"/>
    <col min="1285" max="1291" width="11" style="30" customWidth="1"/>
    <col min="1292" max="1292" width="5.28515625" style="30" customWidth="1"/>
    <col min="1293" max="1297" width="9.85546875" style="30" customWidth="1"/>
    <col min="1298" max="1298" width="5.28515625" style="30" customWidth="1"/>
    <col min="1299" max="1299" width="3" style="30" customWidth="1"/>
    <col min="1300" max="1300" width="9.85546875" style="30" customWidth="1"/>
    <col min="1301" max="1534" width="9.140625" style="30"/>
    <col min="1535" max="1536" width="3" style="30" customWidth="1"/>
    <col min="1537" max="1537" width="7.5703125" style="30" customWidth="1"/>
    <col min="1538" max="1538" width="6.42578125" style="30" customWidth="1"/>
    <col min="1539" max="1539" width="5.28515625" style="30" customWidth="1"/>
    <col min="1540" max="1540" width="3" style="30" customWidth="1"/>
    <col min="1541" max="1547" width="11" style="30" customWidth="1"/>
    <col min="1548" max="1548" width="5.28515625" style="30" customWidth="1"/>
    <col min="1549" max="1553" width="9.85546875" style="30" customWidth="1"/>
    <col min="1554" max="1554" width="5.28515625" style="30" customWidth="1"/>
    <col min="1555" max="1555" width="3" style="30" customWidth="1"/>
    <col min="1556" max="1556" width="9.85546875" style="30" customWidth="1"/>
    <col min="1557" max="1790" width="9.140625" style="30"/>
    <col min="1791" max="1792" width="3" style="30" customWidth="1"/>
    <col min="1793" max="1793" width="7.5703125" style="30" customWidth="1"/>
    <col min="1794" max="1794" width="6.42578125" style="30" customWidth="1"/>
    <col min="1795" max="1795" width="5.28515625" style="30" customWidth="1"/>
    <col min="1796" max="1796" width="3" style="30" customWidth="1"/>
    <col min="1797" max="1803" width="11" style="30" customWidth="1"/>
    <col min="1804" max="1804" width="5.28515625" style="30" customWidth="1"/>
    <col min="1805" max="1809" width="9.85546875" style="30" customWidth="1"/>
    <col min="1810" max="1810" width="5.28515625" style="30" customWidth="1"/>
    <col min="1811" max="1811" width="3" style="30" customWidth="1"/>
    <col min="1812" max="1812" width="9.85546875" style="30" customWidth="1"/>
    <col min="1813" max="2046" width="9.140625" style="30"/>
    <col min="2047" max="2048" width="3" style="30" customWidth="1"/>
    <col min="2049" max="2049" width="7.5703125" style="30" customWidth="1"/>
    <col min="2050" max="2050" width="6.42578125" style="30" customWidth="1"/>
    <col min="2051" max="2051" width="5.28515625" style="30" customWidth="1"/>
    <col min="2052" max="2052" width="3" style="30" customWidth="1"/>
    <col min="2053" max="2059" width="11" style="30" customWidth="1"/>
    <col min="2060" max="2060" width="5.28515625" style="30" customWidth="1"/>
    <col min="2061" max="2065" width="9.85546875" style="30" customWidth="1"/>
    <col min="2066" max="2066" width="5.28515625" style="30" customWidth="1"/>
    <col min="2067" max="2067" width="3" style="30" customWidth="1"/>
    <col min="2068" max="2068" width="9.85546875" style="30" customWidth="1"/>
    <col min="2069" max="2302" width="9.140625" style="30"/>
    <col min="2303" max="2304" width="3" style="30" customWidth="1"/>
    <col min="2305" max="2305" width="7.5703125" style="30" customWidth="1"/>
    <col min="2306" max="2306" width="6.42578125" style="30" customWidth="1"/>
    <col min="2307" max="2307" width="5.28515625" style="30" customWidth="1"/>
    <col min="2308" max="2308" width="3" style="30" customWidth="1"/>
    <col min="2309" max="2315" width="11" style="30" customWidth="1"/>
    <col min="2316" max="2316" width="5.28515625" style="30" customWidth="1"/>
    <col min="2317" max="2321" width="9.85546875" style="30" customWidth="1"/>
    <col min="2322" max="2322" width="5.28515625" style="30" customWidth="1"/>
    <col min="2323" max="2323" width="3" style="30" customWidth="1"/>
    <col min="2324" max="2324" width="9.85546875" style="30" customWidth="1"/>
    <col min="2325" max="2558" width="9.140625" style="30"/>
    <col min="2559" max="2560" width="3" style="30" customWidth="1"/>
    <col min="2561" max="2561" width="7.5703125" style="30" customWidth="1"/>
    <col min="2562" max="2562" width="6.42578125" style="30" customWidth="1"/>
    <col min="2563" max="2563" width="5.28515625" style="30" customWidth="1"/>
    <col min="2564" max="2564" width="3" style="30" customWidth="1"/>
    <col min="2565" max="2571" width="11" style="30" customWidth="1"/>
    <col min="2572" max="2572" width="5.28515625" style="30" customWidth="1"/>
    <col min="2573" max="2577" width="9.85546875" style="30" customWidth="1"/>
    <col min="2578" max="2578" width="5.28515625" style="30" customWidth="1"/>
    <col min="2579" max="2579" width="3" style="30" customWidth="1"/>
    <col min="2580" max="2580" width="9.85546875" style="30" customWidth="1"/>
    <col min="2581" max="2814" width="9.140625" style="30"/>
    <col min="2815" max="2816" width="3" style="30" customWidth="1"/>
    <col min="2817" max="2817" width="7.5703125" style="30" customWidth="1"/>
    <col min="2818" max="2818" width="6.42578125" style="30" customWidth="1"/>
    <col min="2819" max="2819" width="5.28515625" style="30" customWidth="1"/>
    <col min="2820" max="2820" width="3" style="30" customWidth="1"/>
    <col min="2821" max="2827" width="11" style="30" customWidth="1"/>
    <col min="2828" max="2828" width="5.28515625" style="30" customWidth="1"/>
    <col min="2829" max="2833" width="9.85546875" style="30" customWidth="1"/>
    <col min="2834" max="2834" width="5.28515625" style="30" customWidth="1"/>
    <col min="2835" max="2835" width="3" style="30" customWidth="1"/>
    <col min="2836" max="2836" width="9.85546875" style="30" customWidth="1"/>
    <col min="2837" max="3070" width="9.140625" style="30"/>
    <col min="3071" max="3072" width="3" style="30" customWidth="1"/>
    <col min="3073" max="3073" width="7.5703125" style="30" customWidth="1"/>
    <col min="3074" max="3074" width="6.42578125" style="30" customWidth="1"/>
    <col min="3075" max="3075" width="5.28515625" style="30" customWidth="1"/>
    <col min="3076" max="3076" width="3" style="30" customWidth="1"/>
    <col min="3077" max="3083" width="11" style="30" customWidth="1"/>
    <col min="3084" max="3084" width="5.28515625" style="30" customWidth="1"/>
    <col min="3085" max="3089" width="9.85546875" style="30" customWidth="1"/>
    <col min="3090" max="3090" width="5.28515625" style="30" customWidth="1"/>
    <col min="3091" max="3091" width="3" style="30" customWidth="1"/>
    <col min="3092" max="3092" width="9.85546875" style="30" customWidth="1"/>
    <col min="3093" max="3326" width="9.140625" style="30"/>
    <col min="3327" max="3328" width="3" style="30" customWidth="1"/>
    <col min="3329" max="3329" width="7.5703125" style="30" customWidth="1"/>
    <col min="3330" max="3330" width="6.42578125" style="30" customWidth="1"/>
    <col min="3331" max="3331" width="5.28515625" style="30" customWidth="1"/>
    <col min="3332" max="3332" width="3" style="30" customWidth="1"/>
    <col min="3333" max="3339" width="11" style="30" customWidth="1"/>
    <col min="3340" max="3340" width="5.28515625" style="30" customWidth="1"/>
    <col min="3341" max="3345" width="9.85546875" style="30" customWidth="1"/>
    <col min="3346" max="3346" width="5.28515625" style="30" customWidth="1"/>
    <col min="3347" max="3347" width="3" style="30" customWidth="1"/>
    <col min="3348" max="3348" width="9.85546875" style="30" customWidth="1"/>
    <col min="3349" max="3582" width="9.140625" style="30"/>
    <col min="3583" max="3584" width="3" style="30" customWidth="1"/>
    <col min="3585" max="3585" width="7.5703125" style="30" customWidth="1"/>
    <col min="3586" max="3586" width="6.42578125" style="30" customWidth="1"/>
    <col min="3587" max="3587" width="5.28515625" style="30" customWidth="1"/>
    <col min="3588" max="3588" width="3" style="30" customWidth="1"/>
    <col min="3589" max="3595" width="11" style="30" customWidth="1"/>
    <col min="3596" max="3596" width="5.28515625" style="30" customWidth="1"/>
    <col min="3597" max="3601" width="9.85546875" style="30" customWidth="1"/>
    <col min="3602" max="3602" width="5.28515625" style="30" customWidth="1"/>
    <col min="3603" max="3603" width="3" style="30" customWidth="1"/>
    <col min="3604" max="3604" width="9.85546875" style="30" customWidth="1"/>
    <col min="3605" max="3838" width="9.140625" style="30"/>
    <col min="3839" max="3840" width="3" style="30" customWidth="1"/>
    <col min="3841" max="3841" width="7.5703125" style="30" customWidth="1"/>
    <col min="3842" max="3842" width="6.42578125" style="30" customWidth="1"/>
    <col min="3843" max="3843" width="5.28515625" style="30" customWidth="1"/>
    <col min="3844" max="3844" width="3" style="30" customWidth="1"/>
    <col min="3845" max="3851" width="11" style="30" customWidth="1"/>
    <col min="3852" max="3852" width="5.28515625" style="30" customWidth="1"/>
    <col min="3853" max="3857" width="9.85546875" style="30" customWidth="1"/>
    <col min="3858" max="3858" width="5.28515625" style="30" customWidth="1"/>
    <col min="3859" max="3859" width="3" style="30" customWidth="1"/>
    <col min="3860" max="3860" width="9.85546875" style="30" customWidth="1"/>
    <col min="3861" max="4094" width="9.140625" style="30"/>
    <col min="4095" max="4096" width="3" style="30" customWidth="1"/>
    <col min="4097" max="4097" width="7.5703125" style="30" customWidth="1"/>
    <col min="4098" max="4098" width="6.42578125" style="30" customWidth="1"/>
    <col min="4099" max="4099" width="5.28515625" style="30" customWidth="1"/>
    <col min="4100" max="4100" width="3" style="30" customWidth="1"/>
    <col min="4101" max="4107" width="11" style="30" customWidth="1"/>
    <col min="4108" max="4108" width="5.28515625" style="30" customWidth="1"/>
    <col min="4109" max="4113" width="9.85546875" style="30" customWidth="1"/>
    <col min="4114" max="4114" width="5.28515625" style="30" customWidth="1"/>
    <col min="4115" max="4115" width="3" style="30" customWidth="1"/>
    <col min="4116" max="4116" width="9.85546875" style="30" customWidth="1"/>
    <col min="4117" max="4350" width="9.140625" style="30"/>
    <col min="4351" max="4352" width="3" style="30" customWidth="1"/>
    <col min="4353" max="4353" width="7.5703125" style="30" customWidth="1"/>
    <col min="4354" max="4354" width="6.42578125" style="30" customWidth="1"/>
    <col min="4355" max="4355" width="5.28515625" style="30" customWidth="1"/>
    <col min="4356" max="4356" width="3" style="30" customWidth="1"/>
    <col min="4357" max="4363" width="11" style="30" customWidth="1"/>
    <col min="4364" max="4364" width="5.28515625" style="30" customWidth="1"/>
    <col min="4365" max="4369" width="9.85546875" style="30" customWidth="1"/>
    <col min="4370" max="4370" width="5.28515625" style="30" customWidth="1"/>
    <col min="4371" max="4371" width="3" style="30" customWidth="1"/>
    <col min="4372" max="4372" width="9.85546875" style="30" customWidth="1"/>
    <col min="4373" max="4606" width="9.140625" style="30"/>
    <col min="4607" max="4608" width="3" style="30" customWidth="1"/>
    <col min="4609" max="4609" width="7.5703125" style="30" customWidth="1"/>
    <col min="4610" max="4610" width="6.42578125" style="30" customWidth="1"/>
    <col min="4611" max="4611" width="5.28515625" style="30" customWidth="1"/>
    <col min="4612" max="4612" width="3" style="30" customWidth="1"/>
    <col min="4613" max="4619" width="11" style="30" customWidth="1"/>
    <col min="4620" max="4620" width="5.28515625" style="30" customWidth="1"/>
    <col min="4621" max="4625" width="9.85546875" style="30" customWidth="1"/>
    <col min="4626" max="4626" width="5.28515625" style="30" customWidth="1"/>
    <col min="4627" max="4627" width="3" style="30" customWidth="1"/>
    <col min="4628" max="4628" width="9.85546875" style="30" customWidth="1"/>
    <col min="4629" max="4862" width="9.140625" style="30"/>
    <col min="4863" max="4864" width="3" style="30" customWidth="1"/>
    <col min="4865" max="4865" width="7.5703125" style="30" customWidth="1"/>
    <col min="4866" max="4866" width="6.42578125" style="30" customWidth="1"/>
    <col min="4867" max="4867" width="5.28515625" style="30" customWidth="1"/>
    <col min="4868" max="4868" width="3" style="30" customWidth="1"/>
    <col min="4869" max="4875" width="11" style="30" customWidth="1"/>
    <col min="4876" max="4876" width="5.28515625" style="30" customWidth="1"/>
    <col min="4877" max="4881" width="9.85546875" style="30" customWidth="1"/>
    <col min="4882" max="4882" width="5.28515625" style="30" customWidth="1"/>
    <col min="4883" max="4883" width="3" style="30" customWidth="1"/>
    <col min="4884" max="4884" width="9.85546875" style="30" customWidth="1"/>
    <col min="4885" max="5118" width="9.140625" style="30"/>
    <col min="5119" max="5120" width="3" style="30" customWidth="1"/>
    <col min="5121" max="5121" width="7.5703125" style="30" customWidth="1"/>
    <col min="5122" max="5122" width="6.42578125" style="30" customWidth="1"/>
    <col min="5123" max="5123" width="5.28515625" style="30" customWidth="1"/>
    <col min="5124" max="5124" width="3" style="30" customWidth="1"/>
    <col min="5125" max="5131" width="11" style="30" customWidth="1"/>
    <col min="5132" max="5132" width="5.28515625" style="30" customWidth="1"/>
    <col min="5133" max="5137" width="9.85546875" style="30" customWidth="1"/>
    <col min="5138" max="5138" width="5.28515625" style="30" customWidth="1"/>
    <col min="5139" max="5139" width="3" style="30" customWidth="1"/>
    <col min="5140" max="5140" width="9.85546875" style="30" customWidth="1"/>
    <col min="5141" max="5374" width="9.140625" style="30"/>
    <col min="5375" max="5376" width="3" style="30" customWidth="1"/>
    <col min="5377" max="5377" width="7.5703125" style="30" customWidth="1"/>
    <col min="5378" max="5378" width="6.42578125" style="30" customWidth="1"/>
    <col min="5379" max="5379" width="5.28515625" style="30" customWidth="1"/>
    <col min="5380" max="5380" width="3" style="30" customWidth="1"/>
    <col min="5381" max="5387" width="11" style="30" customWidth="1"/>
    <col min="5388" max="5388" width="5.28515625" style="30" customWidth="1"/>
    <col min="5389" max="5393" width="9.85546875" style="30" customWidth="1"/>
    <col min="5394" max="5394" width="5.28515625" style="30" customWidth="1"/>
    <col min="5395" max="5395" width="3" style="30" customWidth="1"/>
    <col min="5396" max="5396" width="9.85546875" style="30" customWidth="1"/>
    <col min="5397" max="5630" width="9.140625" style="30"/>
    <col min="5631" max="5632" width="3" style="30" customWidth="1"/>
    <col min="5633" max="5633" width="7.5703125" style="30" customWidth="1"/>
    <col min="5634" max="5634" width="6.42578125" style="30" customWidth="1"/>
    <col min="5635" max="5635" width="5.28515625" style="30" customWidth="1"/>
    <col min="5636" max="5636" width="3" style="30" customWidth="1"/>
    <col min="5637" max="5643" width="11" style="30" customWidth="1"/>
    <col min="5644" max="5644" width="5.28515625" style="30" customWidth="1"/>
    <col min="5645" max="5649" width="9.85546875" style="30" customWidth="1"/>
    <col min="5650" max="5650" width="5.28515625" style="30" customWidth="1"/>
    <col min="5651" max="5651" width="3" style="30" customWidth="1"/>
    <col min="5652" max="5652" width="9.85546875" style="30" customWidth="1"/>
    <col min="5653" max="5886" width="9.140625" style="30"/>
    <col min="5887" max="5888" width="3" style="30" customWidth="1"/>
    <col min="5889" max="5889" width="7.5703125" style="30" customWidth="1"/>
    <col min="5890" max="5890" width="6.42578125" style="30" customWidth="1"/>
    <col min="5891" max="5891" width="5.28515625" style="30" customWidth="1"/>
    <col min="5892" max="5892" width="3" style="30" customWidth="1"/>
    <col min="5893" max="5899" width="11" style="30" customWidth="1"/>
    <col min="5900" max="5900" width="5.28515625" style="30" customWidth="1"/>
    <col min="5901" max="5905" width="9.85546875" style="30" customWidth="1"/>
    <col min="5906" max="5906" width="5.28515625" style="30" customWidth="1"/>
    <col min="5907" max="5907" width="3" style="30" customWidth="1"/>
    <col min="5908" max="5908" width="9.85546875" style="30" customWidth="1"/>
    <col min="5909" max="6142" width="9.140625" style="30"/>
    <col min="6143" max="6144" width="3" style="30" customWidth="1"/>
    <col min="6145" max="6145" width="7.5703125" style="30" customWidth="1"/>
    <col min="6146" max="6146" width="6.42578125" style="30" customWidth="1"/>
    <col min="6147" max="6147" width="5.28515625" style="30" customWidth="1"/>
    <col min="6148" max="6148" width="3" style="30" customWidth="1"/>
    <col min="6149" max="6155" width="11" style="30" customWidth="1"/>
    <col min="6156" max="6156" width="5.28515625" style="30" customWidth="1"/>
    <col min="6157" max="6161" width="9.85546875" style="30" customWidth="1"/>
    <col min="6162" max="6162" width="5.28515625" style="30" customWidth="1"/>
    <col min="6163" max="6163" width="3" style="30" customWidth="1"/>
    <col min="6164" max="6164" width="9.85546875" style="30" customWidth="1"/>
    <col min="6165" max="6398" width="9.140625" style="30"/>
    <col min="6399" max="6400" width="3" style="30" customWidth="1"/>
    <col min="6401" max="6401" width="7.5703125" style="30" customWidth="1"/>
    <col min="6402" max="6402" width="6.42578125" style="30" customWidth="1"/>
    <col min="6403" max="6403" width="5.28515625" style="30" customWidth="1"/>
    <col min="6404" max="6404" width="3" style="30" customWidth="1"/>
    <col min="6405" max="6411" width="11" style="30" customWidth="1"/>
    <col min="6412" max="6412" width="5.28515625" style="30" customWidth="1"/>
    <col min="6413" max="6417" width="9.85546875" style="30" customWidth="1"/>
    <col min="6418" max="6418" width="5.28515625" style="30" customWidth="1"/>
    <col min="6419" max="6419" width="3" style="30" customWidth="1"/>
    <col min="6420" max="6420" width="9.85546875" style="30" customWidth="1"/>
    <col min="6421" max="6654" width="9.140625" style="30"/>
    <col min="6655" max="6656" width="3" style="30" customWidth="1"/>
    <col min="6657" max="6657" width="7.5703125" style="30" customWidth="1"/>
    <col min="6658" max="6658" width="6.42578125" style="30" customWidth="1"/>
    <col min="6659" max="6659" width="5.28515625" style="30" customWidth="1"/>
    <col min="6660" max="6660" width="3" style="30" customWidth="1"/>
    <col min="6661" max="6667" width="11" style="30" customWidth="1"/>
    <col min="6668" max="6668" width="5.28515625" style="30" customWidth="1"/>
    <col min="6669" max="6673" width="9.85546875" style="30" customWidth="1"/>
    <col min="6674" max="6674" width="5.28515625" style="30" customWidth="1"/>
    <col min="6675" max="6675" width="3" style="30" customWidth="1"/>
    <col min="6676" max="6676" width="9.85546875" style="30" customWidth="1"/>
    <col min="6677" max="6910" width="9.140625" style="30"/>
    <col min="6911" max="6912" width="3" style="30" customWidth="1"/>
    <col min="6913" max="6913" width="7.5703125" style="30" customWidth="1"/>
    <col min="6914" max="6914" width="6.42578125" style="30" customWidth="1"/>
    <col min="6915" max="6915" width="5.28515625" style="30" customWidth="1"/>
    <col min="6916" max="6916" width="3" style="30" customWidth="1"/>
    <col min="6917" max="6923" width="11" style="30" customWidth="1"/>
    <col min="6924" max="6924" width="5.28515625" style="30" customWidth="1"/>
    <col min="6925" max="6929" width="9.85546875" style="30" customWidth="1"/>
    <col min="6930" max="6930" width="5.28515625" style="30" customWidth="1"/>
    <col min="6931" max="6931" width="3" style="30" customWidth="1"/>
    <col min="6932" max="6932" width="9.85546875" style="30" customWidth="1"/>
    <col min="6933" max="7166" width="9.140625" style="30"/>
    <col min="7167" max="7168" width="3" style="30" customWidth="1"/>
    <col min="7169" max="7169" width="7.5703125" style="30" customWidth="1"/>
    <col min="7170" max="7170" width="6.42578125" style="30" customWidth="1"/>
    <col min="7171" max="7171" width="5.28515625" style="30" customWidth="1"/>
    <col min="7172" max="7172" width="3" style="30" customWidth="1"/>
    <col min="7173" max="7179" width="11" style="30" customWidth="1"/>
    <col min="7180" max="7180" width="5.28515625" style="30" customWidth="1"/>
    <col min="7181" max="7185" width="9.85546875" style="30" customWidth="1"/>
    <col min="7186" max="7186" width="5.28515625" style="30" customWidth="1"/>
    <col min="7187" max="7187" width="3" style="30" customWidth="1"/>
    <col min="7188" max="7188" width="9.85546875" style="30" customWidth="1"/>
    <col min="7189" max="7422" width="9.140625" style="30"/>
    <col min="7423" max="7424" width="3" style="30" customWidth="1"/>
    <col min="7425" max="7425" width="7.5703125" style="30" customWidth="1"/>
    <col min="7426" max="7426" width="6.42578125" style="30" customWidth="1"/>
    <col min="7427" max="7427" width="5.28515625" style="30" customWidth="1"/>
    <col min="7428" max="7428" width="3" style="30" customWidth="1"/>
    <col min="7429" max="7435" width="11" style="30" customWidth="1"/>
    <col min="7436" max="7436" width="5.28515625" style="30" customWidth="1"/>
    <col min="7437" max="7441" width="9.85546875" style="30" customWidth="1"/>
    <col min="7442" max="7442" width="5.28515625" style="30" customWidth="1"/>
    <col min="7443" max="7443" width="3" style="30" customWidth="1"/>
    <col min="7444" max="7444" width="9.85546875" style="30" customWidth="1"/>
    <col min="7445" max="7678" width="9.140625" style="30"/>
    <col min="7679" max="7680" width="3" style="30" customWidth="1"/>
    <col min="7681" max="7681" width="7.5703125" style="30" customWidth="1"/>
    <col min="7682" max="7682" width="6.42578125" style="30" customWidth="1"/>
    <col min="7683" max="7683" width="5.28515625" style="30" customWidth="1"/>
    <col min="7684" max="7684" width="3" style="30" customWidth="1"/>
    <col min="7685" max="7691" width="11" style="30" customWidth="1"/>
    <col min="7692" max="7692" width="5.28515625" style="30" customWidth="1"/>
    <col min="7693" max="7697" width="9.85546875" style="30" customWidth="1"/>
    <col min="7698" max="7698" width="5.28515625" style="30" customWidth="1"/>
    <col min="7699" max="7699" width="3" style="30" customWidth="1"/>
    <col min="7700" max="7700" width="9.85546875" style="30" customWidth="1"/>
    <col min="7701" max="7934" width="9.140625" style="30"/>
    <col min="7935" max="7936" width="3" style="30" customWidth="1"/>
    <col min="7937" max="7937" width="7.5703125" style="30" customWidth="1"/>
    <col min="7938" max="7938" width="6.42578125" style="30" customWidth="1"/>
    <col min="7939" max="7939" width="5.28515625" style="30" customWidth="1"/>
    <col min="7940" max="7940" width="3" style="30" customWidth="1"/>
    <col min="7941" max="7947" width="11" style="30" customWidth="1"/>
    <col min="7948" max="7948" width="5.28515625" style="30" customWidth="1"/>
    <col min="7949" max="7953" width="9.85546875" style="30" customWidth="1"/>
    <col min="7954" max="7954" width="5.28515625" style="30" customWidth="1"/>
    <col min="7955" max="7955" width="3" style="30" customWidth="1"/>
    <col min="7956" max="7956" width="9.85546875" style="30" customWidth="1"/>
    <col min="7957" max="8190" width="9.140625" style="30"/>
    <col min="8191" max="8192" width="3" style="30" customWidth="1"/>
    <col min="8193" max="8193" width="7.5703125" style="30" customWidth="1"/>
    <col min="8194" max="8194" width="6.42578125" style="30" customWidth="1"/>
    <col min="8195" max="8195" width="5.28515625" style="30" customWidth="1"/>
    <col min="8196" max="8196" width="3" style="30" customWidth="1"/>
    <col min="8197" max="8203" width="11" style="30" customWidth="1"/>
    <col min="8204" max="8204" width="5.28515625" style="30" customWidth="1"/>
    <col min="8205" max="8209" width="9.85546875" style="30" customWidth="1"/>
    <col min="8210" max="8210" width="5.28515625" style="30" customWidth="1"/>
    <col min="8211" max="8211" width="3" style="30" customWidth="1"/>
    <col min="8212" max="8212" width="9.85546875" style="30" customWidth="1"/>
    <col min="8213" max="8446" width="9.140625" style="30"/>
    <col min="8447" max="8448" width="3" style="30" customWidth="1"/>
    <col min="8449" max="8449" width="7.5703125" style="30" customWidth="1"/>
    <col min="8450" max="8450" width="6.42578125" style="30" customWidth="1"/>
    <col min="8451" max="8451" width="5.28515625" style="30" customWidth="1"/>
    <col min="8452" max="8452" width="3" style="30" customWidth="1"/>
    <col min="8453" max="8459" width="11" style="30" customWidth="1"/>
    <col min="8460" max="8460" width="5.28515625" style="30" customWidth="1"/>
    <col min="8461" max="8465" width="9.85546875" style="30" customWidth="1"/>
    <col min="8466" max="8466" width="5.28515625" style="30" customWidth="1"/>
    <col min="8467" max="8467" width="3" style="30" customWidth="1"/>
    <col min="8468" max="8468" width="9.85546875" style="30" customWidth="1"/>
    <col min="8469" max="8702" width="9.140625" style="30"/>
    <col min="8703" max="8704" width="3" style="30" customWidth="1"/>
    <col min="8705" max="8705" width="7.5703125" style="30" customWidth="1"/>
    <col min="8706" max="8706" width="6.42578125" style="30" customWidth="1"/>
    <col min="8707" max="8707" width="5.28515625" style="30" customWidth="1"/>
    <col min="8708" max="8708" width="3" style="30" customWidth="1"/>
    <col min="8709" max="8715" width="11" style="30" customWidth="1"/>
    <col min="8716" max="8716" width="5.28515625" style="30" customWidth="1"/>
    <col min="8717" max="8721" width="9.85546875" style="30" customWidth="1"/>
    <col min="8722" max="8722" width="5.28515625" style="30" customWidth="1"/>
    <col min="8723" max="8723" width="3" style="30" customWidth="1"/>
    <col min="8724" max="8724" width="9.85546875" style="30" customWidth="1"/>
    <col min="8725" max="8958" width="9.140625" style="30"/>
    <col min="8959" max="8960" width="3" style="30" customWidth="1"/>
    <col min="8961" max="8961" width="7.5703125" style="30" customWidth="1"/>
    <col min="8962" max="8962" width="6.42578125" style="30" customWidth="1"/>
    <col min="8963" max="8963" width="5.28515625" style="30" customWidth="1"/>
    <col min="8964" max="8964" width="3" style="30" customWidth="1"/>
    <col min="8965" max="8971" width="11" style="30" customWidth="1"/>
    <col min="8972" max="8972" width="5.28515625" style="30" customWidth="1"/>
    <col min="8973" max="8977" width="9.85546875" style="30" customWidth="1"/>
    <col min="8978" max="8978" width="5.28515625" style="30" customWidth="1"/>
    <col min="8979" max="8979" width="3" style="30" customWidth="1"/>
    <col min="8980" max="8980" width="9.85546875" style="30" customWidth="1"/>
    <col min="8981" max="9214" width="9.140625" style="30"/>
    <col min="9215" max="9216" width="3" style="30" customWidth="1"/>
    <col min="9217" max="9217" width="7.5703125" style="30" customWidth="1"/>
    <col min="9218" max="9218" width="6.42578125" style="30" customWidth="1"/>
    <col min="9219" max="9219" width="5.28515625" style="30" customWidth="1"/>
    <col min="9220" max="9220" width="3" style="30" customWidth="1"/>
    <col min="9221" max="9227" width="11" style="30" customWidth="1"/>
    <col min="9228" max="9228" width="5.28515625" style="30" customWidth="1"/>
    <col min="9229" max="9233" width="9.85546875" style="30" customWidth="1"/>
    <col min="9234" max="9234" width="5.28515625" style="30" customWidth="1"/>
    <col min="9235" max="9235" width="3" style="30" customWidth="1"/>
    <col min="9236" max="9236" width="9.85546875" style="30" customWidth="1"/>
    <col min="9237" max="9470" width="9.140625" style="30"/>
    <col min="9471" max="9472" width="3" style="30" customWidth="1"/>
    <col min="9473" max="9473" width="7.5703125" style="30" customWidth="1"/>
    <col min="9474" max="9474" width="6.42578125" style="30" customWidth="1"/>
    <col min="9475" max="9475" width="5.28515625" style="30" customWidth="1"/>
    <col min="9476" max="9476" width="3" style="30" customWidth="1"/>
    <col min="9477" max="9483" width="11" style="30" customWidth="1"/>
    <col min="9484" max="9484" width="5.28515625" style="30" customWidth="1"/>
    <col min="9485" max="9489" width="9.85546875" style="30" customWidth="1"/>
    <col min="9490" max="9490" width="5.28515625" style="30" customWidth="1"/>
    <col min="9491" max="9491" width="3" style="30" customWidth="1"/>
    <col min="9492" max="9492" width="9.85546875" style="30" customWidth="1"/>
    <col min="9493" max="9726" width="9.140625" style="30"/>
    <col min="9727" max="9728" width="3" style="30" customWidth="1"/>
    <col min="9729" max="9729" width="7.5703125" style="30" customWidth="1"/>
    <col min="9730" max="9730" width="6.42578125" style="30" customWidth="1"/>
    <col min="9731" max="9731" width="5.28515625" style="30" customWidth="1"/>
    <col min="9732" max="9732" width="3" style="30" customWidth="1"/>
    <col min="9733" max="9739" width="11" style="30" customWidth="1"/>
    <col min="9740" max="9740" width="5.28515625" style="30" customWidth="1"/>
    <col min="9741" max="9745" width="9.85546875" style="30" customWidth="1"/>
    <col min="9746" max="9746" width="5.28515625" style="30" customWidth="1"/>
    <col min="9747" max="9747" width="3" style="30" customWidth="1"/>
    <col min="9748" max="9748" width="9.85546875" style="30" customWidth="1"/>
    <col min="9749" max="9982" width="9.140625" style="30"/>
    <col min="9983" max="9984" width="3" style="30" customWidth="1"/>
    <col min="9985" max="9985" width="7.5703125" style="30" customWidth="1"/>
    <col min="9986" max="9986" width="6.42578125" style="30" customWidth="1"/>
    <col min="9987" max="9987" width="5.28515625" style="30" customWidth="1"/>
    <col min="9988" max="9988" width="3" style="30" customWidth="1"/>
    <col min="9989" max="9995" width="11" style="30" customWidth="1"/>
    <col min="9996" max="9996" width="5.28515625" style="30" customWidth="1"/>
    <col min="9997" max="10001" width="9.85546875" style="30" customWidth="1"/>
    <col min="10002" max="10002" width="5.28515625" style="30" customWidth="1"/>
    <col min="10003" max="10003" width="3" style="30" customWidth="1"/>
    <col min="10004" max="10004" width="9.85546875" style="30" customWidth="1"/>
    <col min="10005" max="10238" width="9.140625" style="30"/>
    <col min="10239" max="10240" width="3" style="30" customWidth="1"/>
    <col min="10241" max="10241" width="7.5703125" style="30" customWidth="1"/>
    <col min="10242" max="10242" width="6.42578125" style="30" customWidth="1"/>
    <col min="10243" max="10243" width="5.28515625" style="30" customWidth="1"/>
    <col min="10244" max="10244" width="3" style="30" customWidth="1"/>
    <col min="10245" max="10251" width="11" style="30" customWidth="1"/>
    <col min="10252" max="10252" width="5.28515625" style="30" customWidth="1"/>
    <col min="10253" max="10257" width="9.85546875" style="30" customWidth="1"/>
    <col min="10258" max="10258" width="5.28515625" style="30" customWidth="1"/>
    <col min="10259" max="10259" width="3" style="30" customWidth="1"/>
    <col min="10260" max="10260" width="9.85546875" style="30" customWidth="1"/>
    <col min="10261" max="10494" width="9.140625" style="30"/>
    <col min="10495" max="10496" width="3" style="30" customWidth="1"/>
    <col min="10497" max="10497" width="7.5703125" style="30" customWidth="1"/>
    <col min="10498" max="10498" width="6.42578125" style="30" customWidth="1"/>
    <col min="10499" max="10499" width="5.28515625" style="30" customWidth="1"/>
    <col min="10500" max="10500" width="3" style="30" customWidth="1"/>
    <col min="10501" max="10507" width="11" style="30" customWidth="1"/>
    <col min="10508" max="10508" width="5.28515625" style="30" customWidth="1"/>
    <col min="10509" max="10513" width="9.85546875" style="30" customWidth="1"/>
    <col min="10514" max="10514" width="5.28515625" style="30" customWidth="1"/>
    <col min="10515" max="10515" width="3" style="30" customWidth="1"/>
    <col min="10516" max="10516" width="9.85546875" style="30" customWidth="1"/>
    <col min="10517" max="10750" width="9.140625" style="30"/>
    <col min="10751" max="10752" width="3" style="30" customWidth="1"/>
    <col min="10753" max="10753" width="7.5703125" style="30" customWidth="1"/>
    <col min="10754" max="10754" width="6.42578125" style="30" customWidth="1"/>
    <col min="10755" max="10755" width="5.28515625" style="30" customWidth="1"/>
    <col min="10756" max="10756" width="3" style="30" customWidth="1"/>
    <col min="10757" max="10763" width="11" style="30" customWidth="1"/>
    <col min="10764" max="10764" width="5.28515625" style="30" customWidth="1"/>
    <col min="10765" max="10769" width="9.85546875" style="30" customWidth="1"/>
    <col min="10770" max="10770" width="5.28515625" style="30" customWidth="1"/>
    <col min="10771" max="10771" width="3" style="30" customWidth="1"/>
    <col min="10772" max="10772" width="9.85546875" style="30" customWidth="1"/>
    <col min="10773" max="11006" width="9.140625" style="30"/>
    <col min="11007" max="11008" width="3" style="30" customWidth="1"/>
    <col min="11009" max="11009" width="7.5703125" style="30" customWidth="1"/>
    <col min="11010" max="11010" width="6.42578125" style="30" customWidth="1"/>
    <col min="11011" max="11011" width="5.28515625" style="30" customWidth="1"/>
    <col min="11012" max="11012" width="3" style="30" customWidth="1"/>
    <col min="11013" max="11019" width="11" style="30" customWidth="1"/>
    <col min="11020" max="11020" width="5.28515625" style="30" customWidth="1"/>
    <col min="11021" max="11025" width="9.85546875" style="30" customWidth="1"/>
    <col min="11026" max="11026" width="5.28515625" style="30" customWidth="1"/>
    <col min="11027" max="11027" width="3" style="30" customWidth="1"/>
    <col min="11028" max="11028" width="9.85546875" style="30" customWidth="1"/>
    <col min="11029" max="11262" width="9.140625" style="30"/>
    <col min="11263" max="11264" width="3" style="30" customWidth="1"/>
    <col min="11265" max="11265" width="7.5703125" style="30" customWidth="1"/>
    <col min="11266" max="11266" width="6.42578125" style="30" customWidth="1"/>
    <col min="11267" max="11267" width="5.28515625" style="30" customWidth="1"/>
    <col min="11268" max="11268" width="3" style="30" customWidth="1"/>
    <col min="11269" max="11275" width="11" style="30" customWidth="1"/>
    <col min="11276" max="11276" width="5.28515625" style="30" customWidth="1"/>
    <col min="11277" max="11281" width="9.85546875" style="30" customWidth="1"/>
    <col min="11282" max="11282" width="5.28515625" style="30" customWidth="1"/>
    <col min="11283" max="11283" width="3" style="30" customWidth="1"/>
    <col min="11284" max="11284" width="9.85546875" style="30" customWidth="1"/>
    <col min="11285" max="11518" width="9.140625" style="30"/>
    <col min="11519" max="11520" width="3" style="30" customWidth="1"/>
    <col min="11521" max="11521" width="7.5703125" style="30" customWidth="1"/>
    <col min="11522" max="11522" width="6.42578125" style="30" customWidth="1"/>
    <col min="11523" max="11523" width="5.28515625" style="30" customWidth="1"/>
    <col min="11524" max="11524" width="3" style="30" customWidth="1"/>
    <col min="11525" max="11531" width="11" style="30" customWidth="1"/>
    <col min="11532" max="11532" width="5.28515625" style="30" customWidth="1"/>
    <col min="11533" max="11537" width="9.85546875" style="30" customWidth="1"/>
    <col min="11538" max="11538" width="5.28515625" style="30" customWidth="1"/>
    <col min="11539" max="11539" width="3" style="30" customWidth="1"/>
    <col min="11540" max="11540" width="9.85546875" style="30" customWidth="1"/>
    <col min="11541" max="11774" width="9.140625" style="30"/>
    <col min="11775" max="11776" width="3" style="30" customWidth="1"/>
    <col min="11777" max="11777" width="7.5703125" style="30" customWidth="1"/>
    <col min="11778" max="11778" width="6.42578125" style="30" customWidth="1"/>
    <col min="11779" max="11779" width="5.28515625" style="30" customWidth="1"/>
    <col min="11780" max="11780" width="3" style="30" customWidth="1"/>
    <col min="11781" max="11787" width="11" style="30" customWidth="1"/>
    <col min="11788" max="11788" width="5.28515625" style="30" customWidth="1"/>
    <col min="11789" max="11793" width="9.85546875" style="30" customWidth="1"/>
    <col min="11794" max="11794" width="5.28515625" style="30" customWidth="1"/>
    <col min="11795" max="11795" width="3" style="30" customWidth="1"/>
    <col min="11796" max="11796" width="9.85546875" style="30" customWidth="1"/>
    <col min="11797" max="12030" width="9.140625" style="30"/>
    <col min="12031" max="12032" width="3" style="30" customWidth="1"/>
    <col min="12033" max="12033" width="7.5703125" style="30" customWidth="1"/>
    <col min="12034" max="12034" width="6.42578125" style="30" customWidth="1"/>
    <col min="12035" max="12035" width="5.28515625" style="30" customWidth="1"/>
    <col min="12036" max="12036" width="3" style="30" customWidth="1"/>
    <col min="12037" max="12043" width="11" style="30" customWidth="1"/>
    <col min="12044" max="12044" width="5.28515625" style="30" customWidth="1"/>
    <col min="12045" max="12049" width="9.85546875" style="30" customWidth="1"/>
    <col min="12050" max="12050" width="5.28515625" style="30" customWidth="1"/>
    <col min="12051" max="12051" width="3" style="30" customWidth="1"/>
    <col min="12052" max="12052" width="9.85546875" style="30" customWidth="1"/>
    <col min="12053" max="12286" width="9.140625" style="30"/>
    <col min="12287" max="12288" width="3" style="30" customWidth="1"/>
    <col min="12289" max="12289" width="7.5703125" style="30" customWidth="1"/>
    <col min="12290" max="12290" width="6.42578125" style="30" customWidth="1"/>
    <col min="12291" max="12291" width="5.28515625" style="30" customWidth="1"/>
    <col min="12292" max="12292" width="3" style="30" customWidth="1"/>
    <col min="12293" max="12299" width="11" style="30" customWidth="1"/>
    <col min="12300" max="12300" width="5.28515625" style="30" customWidth="1"/>
    <col min="12301" max="12305" width="9.85546875" style="30" customWidth="1"/>
    <col min="12306" max="12306" width="5.28515625" style="30" customWidth="1"/>
    <col min="12307" max="12307" width="3" style="30" customWidth="1"/>
    <col min="12308" max="12308" width="9.85546875" style="30" customWidth="1"/>
    <col min="12309" max="12542" width="9.140625" style="30"/>
    <col min="12543" max="12544" width="3" style="30" customWidth="1"/>
    <col min="12545" max="12545" width="7.5703125" style="30" customWidth="1"/>
    <col min="12546" max="12546" width="6.42578125" style="30" customWidth="1"/>
    <col min="12547" max="12547" width="5.28515625" style="30" customWidth="1"/>
    <col min="12548" max="12548" width="3" style="30" customWidth="1"/>
    <col min="12549" max="12555" width="11" style="30" customWidth="1"/>
    <col min="12556" max="12556" width="5.28515625" style="30" customWidth="1"/>
    <col min="12557" max="12561" width="9.85546875" style="30" customWidth="1"/>
    <col min="12562" max="12562" width="5.28515625" style="30" customWidth="1"/>
    <col min="12563" max="12563" width="3" style="30" customWidth="1"/>
    <col min="12564" max="12564" width="9.85546875" style="30" customWidth="1"/>
    <col min="12565" max="12798" width="9.140625" style="30"/>
    <col min="12799" max="12800" width="3" style="30" customWidth="1"/>
    <col min="12801" max="12801" width="7.5703125" style="30" customWidth="1"/>
    <col min="12802" max="12802" width="6.42578125" style="30" customWidth="1"/>
    <col min="12803" max="12803" width="5.28515625" style="30" customWidth="1"/>
    <col min="12804" max="12804" width="3" style="30" customWidth="1"/>
    <col min="12805" max="12811" width="11" style="30" customWidth="1"/>
    <col min="12812" max="12812" width="5.28515625" style="30" customWidth="1"/>
    <col min="12813" max="12817" width="9.85546875" style="30" customWidth="1"/>
    <col min="12818" max="12818" width="5.28515625" style="30" customWidth="1"/>
    <col min="12819" max="12819" width="3" style="30" customWidth="1"/>
    <col min="12820" max="12820" width="9.85546875" style="30" customWidth="1"/>
    <col min="12821" max="13054" width="9.140625" style="30"/>
    <col min="13055" max="13056" width="3" style="30" customWidth="1"/>
    <col min="13057" max="13057" width="7.5703125" style="30" customWidth="1"/>
    <col min="13058" max="13058" width="6.42578125" style="30" customWidth="1"/>
    <col min="13059" max="13059" width="5.28515625" style="30" customWidth="1"/>
    <col min="13060" max="13060" width="3" style="30" customWidth="1"/>
    <col min="13061" max="13067" width="11" style="30" customWidth="1"/>
    <col min="13068" max="13068" width="5.28515625" style="30" customWidth="1"/>
    <col min="13069" max="13073" width="9.85546875" style="30" customWidth="1"/>
    <col min="13074" max="13074" width="5.28515625" style="30" customWidth="1"/>
    <col min="13075" max="13075" width="3" style="30" customWidth="1"/>
    <col min="13076" max="13076" width="9.85546875" style="30" customWidth="1"/>
    <col min="13077" max="13310" width="9.140625" style="30"/>
    <col min="13311" max="13312" width="3" style="30" customWidth="1"/>
    <col min="13313" max="13313" width="7.5703125" style="30" customWidth="1"/>
    <col min="13314" max="13314" width="6.42578125" style="30" customWidth="1"/>
    <col min="13315" max="13315" width="5.28515625" style="30" customWidth="1"/>
    <col min="13316" max="13316" width="3" style="30" customWidth="1"/>
    <col min="13317" max="13323" width="11" style="30" customWidth="1"/>
    <col min="13324" max="13324" width="5.28515625" style="30" customWidth="1"/>
    <col min="13325" max="13329" width="9.85546875" style="30" customWidth="1"/>
    <col min="13330" max="13330" width="5.28515625" style="30" customWidth="1"/>
    <col min="13331" max="13331" width="3" style="30" customWidth="1"/>
    <col min="13332" max="13332" width="9.85546875" style="30" customWidth="1"/>
    <col min="13333" max="13566" width="9.140625" style="30"/>
    <col min="13567" max="13568" width="3" style="30" customWidth="1"/>
    <col min="13569" max="13569" width="7.5703125" style="30" customWidth="1"/>
    <col min="13570" max="13570" width="6.42578125" style="30" customWidth="1"/>
    <col min="13571" max="13571" width="5.28515625" style="30" customWidth="1"/>
    <col min="13572" max="13572" width="3" style="30" customWidth="1"/>
    <col min="13573" max="13579" width="11" style="30" customWidth="1"/>
    <col min="13580" max="13580" width="5.28515625" style="30" customWidth="1"/>
    <col min="13581" max="13585" width="9.85546875" style="30" customWidth="1"/>
    <col min="13586" max="13586" width="5.28515625" style="30" customWidth="1"/>
    <col min="13587" max="13587" width="3" style="30" customWidth="1"/>
    <col min="13588" max="13588" width="9.85546875" style="30" customWidth="1"/>
    <col min="13589" max="13822" width="9.140625" style="30"/>
    <col min="13823" max="13824" width="3" style="30" customWidth="1"/>
    <col min="13825" max="13825" width="7.5703125" style="30" customWidth="1"/>
    <col min="13826" max="13826" width="6.42578125" style="30" customWidth="1"/>
    <col min="13827" max="13827" width="5.28515625" style="30" customWidth="1"/>
    <col min="13828" max="13828" width="3" style="30" customWidth="1"/>
    <col min="13829" max="13835" width="11" style="30" customWidth="1"/>
    <col min="13836" max="13836" width="5.28515625" style="30" customWidth="1"/>
    <col min="13837" max="13841" width="9.85546875" style="30" customWidth="1"/>
    <col min="13842" max="13842" width="5.28515625" style="30" customWidth="1"/>
    <col min="13843" max="13843" width="3" style="30" customWidth="1"/>
    <col min="13844" max="13844" width="9.85546875" style="30" customWidth="1"/>
    <col min="13845" max="14078" width="9.140625" style="30"/>
    <col min="14079" max="14080" width="3" style="30" customWidth="1"/>
    <col min="14081" max="14081" width="7.5703125" style="30" customWidth="1"/>
    <col min="14082" max="14082" width="6.42578125" style="30" customWidth="1"/>
    <col min="14083" max="14083" width="5.28515625" style="30" customWidth="1"/>
    <col min="14084" max="14084" width="3" style="30" customWidth="1"/>
    <col min="14085" max="14091" width="11" style="30" customWidth="1"/>
    <col min="14092" max="14092" width="5.28515625" style="30" customWidth="1"/>
    <col min="14093" max="14097" width="9.85546875" style="30" customWidth="1"/>
    <col min="14098" max="14098" width="5.28515625" style="30" customWidth="1"/>
    <col min="14099" max="14099" width="3" style="30" customWidth="1"/>
    <col min="14100" max="14100" width="9.85546875" style="30" customWidth="1"/>
    <col min="14101" max="14334" width="9.140625" style="30"/>
    <col min="14335" max="14336" width="3" style="30" customWidth="1"/>
    <col min="14337" max="14337" width="7.5703125" style="30" customWidth="1"/>
    <col min="14338" max="14338" width="6.42578125" style="30" customWidth="1"/>
    <col min="14339" max="14339" width="5.28515625" style="30" customWidth="1"/>
    <col min="14340" max="14340" width="3" style="30" customWidth="1"/>
    <col min="14341" max="14347" width="11" style="30" customWidth="1"/>
    <col min="14348" max="14348" width="5.28515625" style="30" customWidth="1"/>
    <col min="14349" max="14353" width="9.85546875" style="30" customWidth="1"/>
    <col min="14354" max="14354" width="5.28515625" style="30" customWidth="1"/>
    <col min="14355" max="14355" width="3" style="30" customWidth="1"/>
    <col min="14356" max="14356" width="9.85546875" style="30" customWidth="1"/>
    <col min="14357" max="14590" width="9.140625" style="30"/>
    <col min="14591" max="14592" width="3" style="30" customWidth="1"/>
    <col min="14593" max="14593" width="7.5703125" style="30" customWidth="1"/>
    <col min="14594" max="14594" width="6.42578125" style="30" customWidth="1"/>
    <col min="14595" max="14595" width="5.28515625" style="30" customWidth="1"/>
    <col min="14596" max="14596" width="3" style="30" customWidth="1"/>
    <col min="14597" max="14603" width="11" style="30" customWidth="1"/>
    <col min="14604" max="14604" width="5.28515625" style="30" customWidth="1"/>
    <col min="14605" max="14609" width="9.85546875" style="30" customWidth="1"/>
    <col min="14610" max="14610" width="5.28515625" style="30" customWidth="1"/>
    <col min="14611" max="14611" width="3" style="30" customWidth="1"/>
    <col min="14612" max="14612" width="9.85546875" style="30" customWidth="1"/>
    <col min="14613" max="14846" width="9.140625" style="30"/>
    <col min="14847" max="14848" width="3" style="30" customWidth="1"/>
    <col min="14849" max="14849" width="7.5703125" style="30" customWidth="1"/>
    <col min="14850" max="14850" width="6.42578125" style="30" customWidth="1"/>
    <col min="14851" max="14851" width="5.28515625" style="30" customWidth="1"/>
    <col min="14852" max="14852" width="3" style="30" customWidth="1"/>
    <col min="14853" max="14859" width="11" style="30" customWidth="1"/>
    <col min="14860" max="14860" width="5.28515625" style="30" customWidth="1"/>
    <col min="14861" max="14865" width="9.85546875" style="30" customWidth="1"/>
    <col min="14866" max="14866" width="5.28515625" style="30" customWidth="1"/>
    <col min="14867" max="14867" width="3" style="30" customWidth="1"/>
    <col min="14868" max="14868" width="9.85546875" style="30" customWidth="1"/>
    <col min="14869" max="15102" width="9.140625" style="30"/>
    <col min="15103" max="15104" width="3" style="30" customWidth="1"/>
    <col min="15105" max="15105" width="7.5703125" style="30" customWidth="1"/>
    <col min="15106" max="15106" width="6.42578125" style="30" customWidth="1"/>
    <col min="15107" max="15107" width="5.28515625" style="30" customWidth="1"/>
    <col min="15108" max="15108" width="3" style="30" customWidth="1"/>
    <col min="15109" max="15115" width="11" style="30" customWidth="1"/>
    <col min="15116" max="15116" width="5.28515625" style="30" customWidth="1"/>
    <col min="15117" max="15121" width="9.85546875" style="30" customWidth="1"/>
    <col min="15122" max="15122" width="5.28515625" style="30" customWidth="1"/>
    <col min="15123" max="15123" width="3" style="30" customWidth="1"/>
    <col min="15124" max="15124" width="9.85546875" style="30" customWidth="1"/>
    <col min="15125" max="15358" width="9.140625" style="30"/>
    <col min="15359" max="15360" width="3" style="30" customWidth="1"/>
    <col min="15361" max="15361" width="7.5703125" style="30" customWidth="1"/>
    <col min="15362" max="15362" width="6.42578125" style="30" customWidth="1"/>
    <col min="15363" max="15363" width="5.28515625" style="30" customWidth="1"/>
    <col min="15364" max="15364" width="3" style="30" customWidth="1"/>
    <col min="15365" max="15371" width="11" style="30" customWidth="1"/>
    <col min="15372" max="15372" width="5.28515625" style="30" customWidth="1"/>
    <col min="15373" max="15377" width="9.85546875" style="30" customWidth="1"/>
    <col min="15378" max="15378" width="5.28515625" style="30" customWidth="1"/>
    <col min="15379" max="15379" width="3" style="30" customWidth="1"/>
    <col min="15380" max="15380" width="9.85546875" style="30" customWidth="1"/>
    <col min="15381" max="15614" width="9.140625" style="30"/>
    <col min="15615" max="15616" width="3" style="30" customWidth="1"/>
    <col min="15617" max="15617" width="7.5703125" style="30" customWidth="1"/>
    <col min="15618" max="15618" width="6.42578125" style="30" customWidth="1"/>
    <col min="15619" max="15619" width="5.28515625" style="30" customWidth="1"/>
    <col min="15620" max="15620" width="3" style="30" customWidth="1"/>
    <col min="15621" max="15627" width="11" style="30" customWidth="1"/>
    <col min="15628" max="15628" width="5.28515625" style="30" customWidth="1"/>
    <col min="15629" max="15633" width="9.85546875" style="30" customWidth="1"/>
    <col min="15634" max="15634" width="5.28515625" style="30" customWidth="1"/>
    <col min="15635" max="15635" width="3" style="30" customWidth="1"/>
    <col min="15636" max="15636" width="9.85546875" style="30" customWidth="1"/>
    <col min="15637" max="15870" width="9.140625" style="30"/>
    <col min="15871" max="15872" width="3" style="30" customWidth="1"/>
    <col min="15873" max="15873" width="7.5703125" style="30" customWidth="1"/>
    <col min="15874" max="15874" width="6.42578125" style="30" customWidth="1"/>
    <col min="15875" max="15875" width="5.28515625" style="30" customWidth="1"/>
    <col min="15876" max="15876" width="3" style="30" customWidth="1"/>
    <col min="15877" max="15883" width="11" style="30" customWidth="1"/>
    <col min="15884" max="15884" width="5.28515625" style="30" customWidth="1"/>
    <col min="15885" max="15889" width="9.85546875" style="30" customWidth="1"/>
    <col min="15890" max="15890" width="5.28515625" style="30" customWidth="1"/>
    <col min="15891" max="15891" width="3" style="30" customWidth="1"/>
    <col min="15892" max="15892" width="9.85546875" style="30" customWidth="1"/>
    <col min="15893" max="16126" width="9.140625" style="30"/>
    <col min="16127" max="16128" width="3" style="30" customWidth="1"/>
    <col min="16129" max="16129" width="7.5703125" style="30" customWidth="1"/>
    <col min="16130" max="16130" width="6.42578125" style="30" customWidth="1"/>
    <col min="16131" max="16131" width="5.28515625" style="30" customWidth="1"/>
    <col min="16132" max="16132" width="3" style="30" customWidth="1"/>
    <col min="16133" max="16139" width="11" style="30" customWidth="1"/>
    <col min="16140" max="16140" width="5.28515625" style="30" customWidth="1"/>
    <col min="16141" max="16145" width="9.85546875" style="30" customWidth="1"/>
    <col min="16146" max="16146" width="5.28515625" style="30" customWidth="1"/>
    <col min="16147" max="16147" width="3" style="30" customWidth="1"/>
    <col min="16148" max="16148" width="9.85546875" style="30" customWidth="1"/>
    <col min="16149" max="16384" width="9.140625" style="30"/>
  </cols>
  <sheetData>
    <row r="1" spans="1:19" ht="12" customHeight="1">
      <c r="A1" s="193" t="s">
        <v>6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29"/>
    </row>
    <row r="2" spans="1:19" ht="12" customHeight="1">
      <c r="A2" s="193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29"/>
    </row>
    <row r="3" spans="1:19" ht="20.100000000000001" customHeight="1">
      <c r="A3" s="194" t="s">
        <v>7</v>
      </c>
      <c r="B3" s="196" t="s">
        <v>8</v>
      </c>
      <c r="C3" s="197"/>
      <c r="D3" s="197"/>
      <c r="E3" s="198"/>
      <c r="F3" s="194" t="s">
        <v>9</v>
      </c>
      <c r="G3" s="31" t="s">
        <v>10</v>
      </c>
      <c r="H3" s="201" t="s">
        <v>59</v>
      </c>
      <c r="I3" s="201"/>
      <c r="J3" s="120" t="s">
        <v>60</v>
      </c>
      <c r="K3" s="32" t="s">
        <v>11</v>
      </c>
      <c r="L3" s="202" t="s">
        <v>12</v>
      </c>
      <c r="M3" s="197"/>
      <c r="N3" s="197"/>
      <c r="O3" s="197"/>
      <c r="P3" s="197"/>
      <c r="Q3" s="197"/>
      <c r="R3" s="198"/>
      <c r="S3" s="33"/>
    </row>
    <row r="4" spans="1:19" ht="20.100000000000001" customHeight="1" thickBot="1">
      <c r="A4" s="195"/>
      <c r="B4" s="199"/>
      <c r="C4" s="199"/>
      <c r="D4" s="199"/>
      <c r="E4" s="200"/>
      <c r="F4" s="195"/>
      <c r="G4" s="34" t="s">
        <v>13</v>
      </c>
      <c r="H4" s="34" t="s">
        <v>14</v>
      </c>
      <c r="I4" s="34" t="s">
        <v>15</v>
      </c>
      <c r="J4" s="34" t="s">
        <v>16</v>
      </c>
      <c r="K4" s="35" t="s">
        <v>17</v>
      </c>
      <c r="L4" s="203"/>
      <c r="M4" s="199"/>
      <c r="N4" s="199"/>
      <c r="O4" s="199"/>
      <c r="P4" s="199"/>
      <c r="Q4" s="199"/>
      <c r="R4" s="200"/>
      <c r="S4" s="33"/>
    </row>
    <row r="5" spans="1:19" ht="12" customHeight="1" thickTop="1">
      <c r="A5" s="36"/>
      <c r="B5" s="204" t="str">
        <f>IF(C5="","","№")</f>
        <v>№</v>
      </c>
      <c r="C5" s="205">
        <v>0</v>
      </c>
      <c r="D5" s="206" t="str">
        <f>IF(E5="","","＋")</f>
        <v/>
      </c>
      <c r="E5" s="171"/>
      <c r="F5" s="173"/>
      <c r="G5" s="173"/>
      <c r="H5" s="37"/>
      <c r="I5" s="173"/>
      <c r="J5" s="160" t="str">
        <f>IF(G5="","",ROUND(G5*I5,2))</f>
        <v/>
      </c>
      <c r="K5" s="38"/>
      <c r="L5" s="39"/>
      <c r="M5" s="33"/>
      <c r="R5" s="40"/>
    </row>
    <row r="6" spans="1:19" ht="12" customHeight="1">
      <c r="A6" s="41"/>
      <c r="B6" s="162"/>
      <c r="C6" s="164"/>
      <c r="D6" s="169"/>
      <c r="E6" s="174"/>
      <c r="F6" s="173"/>
      <c r="G6" s="173"/>
      <c r="H6" s="37">
        <v>16.3</v>
      </c>
      <c r="I6" s="173"/>
      <c r="J6" s="160"/>
      <c r="K6" s="38"/>
      <c r="L6" s="39"/>
      <c r="M6" s="42" t="s">
        <v>18</v>
      </c>
      <c r="N6" s="42"/>
      <c r="O6" s="42"/>
      <c r="P6" s="42"/>
      <c r="R6" s="43"/>
    </row>
    <row r="7" spans="1:19" ht="12" customHeight="1">
      <c r="A7" s="44"/>
      <c r="B7" s="161" t="str">
        <f>IF(C7="","","№")</f>
        <v>№</v>
      </c>
      <c r="C7" s="163">
        <v>0</v>
      </c>
      <c r="D7" s="168" t="str">
        <f>IF(E7="","","＋")</f>
        <v>＋</v>
      </c>
      <c r="E7" s="170">
        <v>4.2</v>
      </c>
      <c r="F7" s="172">
        <f>IF(C7="","",C7*20+E7)</f>
        <v>4.2</v>
      </c>
      <c r="G7" s="172">
        <f>IF(C5="","",F7-C5*20-E5)</f>
        <v>4.2</v>
      </c>
      <c r="H7" s="45"/>
      <c r="I7" s="172">
        <f>IF(C7="","",ROUND(IF(H7=0,(H6+H8)/2,(H6+H7)/2),2))</f>
        <v>13.25</v>
      </c>
      <c r="J7" s="159">
        <f>IF(C7="","",ROUND(G7*I7,2))</f>
        <v>55.65</v>
      </c>
      <c r="K7" s="46"/>
      <c r="L7" s="39"/>
      <c r="M7" s="47" t="s">
        <v>19</v>
      </c>
      <c r="N7" s="48" t="s">
        <v>14</v>
      </c>
      <c r="O7" s="47"/>
      <c r="P7" s="47" t="s">
        <v>20</v>
      </c>
      <c r="Q7" s="33"/>
      <c r="R7" s="43"/>
    </row>
    <row r="8" spans="1:19" ht="12" customHeight="1">
      <c r="A8" s="44"/>
      <c r="B8" s="162"/>
      <c r="C8" s="164"/>
      <c r="D8" s="169"/>
      <c r="E8" s="174"/>
      <c r="F8" s="173"/>
      <c r="G8" s="173"/>
      <c r="H8" s="121">
        <v>10.199999999999999</v>
      </c>
      <c r="I8" s="173"/>
      <c r="J8" s="160"/>
      <c r="K8" s="50"/>
      <c r="L8" s="39"/>
      <c r="M8" s="47" t="s">
        <v>21</v>
      </c>
      <c r="N8" s="51">
        <v>16.3</v>
      </c>
      <c r="O8" s="51"/>
      <c r="P8" s="51"/>
      <c r="Q8" s="52"/>
      <c r="R8" s="43"/>
    </row>
    <row r="9" spans="1:19" ht="12" customHeight="1">
      <c r="A9" s="44"/>
      <c r="B9" s="161" t="str">
        <f>IF(C9="","","№")</f>
        <v>№</v>
      </c>
      <c r="C9" s="163">
        <v>0</v>
      </c>
      <c r="D9" s="168" t="str">
        <f>IF(E9="","","＋")</f>
        <v>＋</v>
      </c>
      <c r="E9" s="170">
        <v>16</v>
      </c>
      <c r="F9" s="172">
        <f t="shared" ref="F9" si="0">IF(C9="","",C9*20+E9)</f>
        <v>16</v>
      </c>
      <c r="G9" s="172">
        <f t="shared" ref="G9" si="1">IF(C7="","",F9-C7*20-E7)</f>
        <v>11.8</v>
      </c>
      <c r="H9" s="37"/>
      <c r="I9" s="172">
        <f t="shared" ref="I9" si="2">IF(C9="","",ROUND(IF(H9=0,(H8+H10)/2,(H8+H9)/2),2))</f>
        <v>7.55</v>
      </c>
      <c r="J9" s="159">
        <f t="shared" ref="J9" si="3">IF(C9="","",ROUND(G9*I9,2))</f>
        <v>89.09</v>
      </c>
      <c r="K9" s="38"/>
      <c r="L9" s="39"/>
      <c r="M9" s="47" t="str">
        <f>"№"&amp;C7&amp;D7&amp;E7</f>
        <v>№0＋4.2</v>
      </c>
      <c r="N9" s="51"/>
      <c r="O9" s="53"/>
      <c r="P9" s="53">
        <v>4.2</v>
      </c>
      <c r="Q9" s="54"/>
      <c r="R9" s="43"/>
    </row>
    <row r="10" spans="1:19" ht="12" customHeight="1">
      <c r="A10" s="44"/>
      <c r="B10" s="162"/>
      <c r="C10" s="164"/>
      <c r="D10" s="169"/>
      <c r="E10" s="174"/>
      <c r="F10" s="173"/>
      <c r="G10" s="173"/>
      <c r="H10" s="37">
        <v>4.9000000000000004</v>
      </c>
      <c r="I10" s="173"/>
      <c r="J10" s="160"/>
      <c r="K10" s="38"/>
      <c r="L10" s="39"/>
      <c r="M10" s="47" t="str">
        <f>"№"&amp;C9&amp;D9&amp;E9</f>
        <v>№0＋16</v>
      </c>
      <c r="N10" s="53"/>
      <c r="O10" s="53"/>
      <c r="P10" s="53">
        <v>11.8</v>
      </c>
      <c r="Q10" s="54"/>
      <c r="R10" s="43"/>
    </row>
    <row r="11" spans="1:19" ht="12" customHeight="1">
      <c r="A11" s="44"/>
      <c r="B11" s="161" t="str">
        <f>IF(C11="","","№")</f>
        <v>№</v>
      </c>
      <c r="C11" s="163">
        <v>1</v>
      </c>
      <c r="D11" s="168" t="str">
        <f>IF(E11="","","＋")</f>
        <v/>
      </c>
      <c r="E11" s="170"/>
      <c r="F11" s="172">
        <f t="shared" ref="F11" si="4">IF(C11="","",C11*20+E11)</f>
        <v>20</v>
      </c>
      <c r="G11" s="172">
        <f t="shared" ref="G11:G13" si="5">IF(C9="","",F11-C9*20-E9)</f>
        <v>4</v>
      </c>
      <c r="H11" s="45"/>
      <c r="I11" s="172">
        <f t="shared" ref="I11" si="6">IF(C11="","",ROUND(IF(H11=0,(H10+H12)/2,(H10+H11)/2),2))</f>
        <v>4.8</v>
      </c>
      <c r="J11" s="159">
        <f t="shared" ref="J11" si="7">IF(C11="","",ROUND(G11*I11,2))</f>
        <v>19.2</v>
      </c>
      <c r="K11" s="46"/>
      <c r="L11" s="39"/>
      <c r="M11" s="47" t="str">
        <f>"№"&amp;C11</f>
        <v>№1</v>
      </c>
      <c r="N11" s="53"/>
      <c r="O11" s="53"/>
      <c r="P11" s="53">
        <v>4</v>
      </c>
      <c r="R11" s="43"/>
      <c r="S11" s="33"/>
    </row>
    <row r="12" spans="1:19" ht="12" customHeight="1">
      <c r="A12" s="44"/>
      <c r="B12" s="162"/>
      <c r="C12" s="164"/>
      <c r="D12" s="169"/>
      <c r="E12" s="174"/>
      <c r="F12" s="173"/>
      <c r="G12" s="173"/>
      <c r="H12" s="121">
        <v>4.7</v>
      </c>
      <c r="I12" s="173"/>
      <c r="J12" s="160"/>
      <c r="K12" s="50"/>
      <c r="L12" s="39"/>
      <c r="M12" s="47" t="str">
        <f>"№"&amp;C13</f>
        <v>№2</v>
      </c>
      <c r="N12" s="53"/>
      <c r="O12" s="53"/>
      <c r="P12" s="53">
        <v>20</v>
      </c>
      <c r="Q12" s="33"/>
      <c r="R12" s="43"/>
    </row>
    <row r="13" spans="1:19" ht="12" customHeight="1">
      <c r="A13" s="44"/>
      <c r="B13" s="161" t="str">
        <f>IF(C13="","","№")</f>
        <v>№</v>
      </c>
      <c r="C13" s="163">
        <v>2</v>
      </c>
      <c r="D13" s="168" t="str">
        <f>IF(E13="","","＋")</f>
        <v/>
      </c>
      <c r="E13" s="170"/>
      <c r="F13" s="172">
        <f t="shared" ref="F13" si="8">IF(C13="","",C13*20+E13)</f>
        <v>40</v>
      </c>
      <c r="G13" s="172">
        <f t="shared" si="5"/>
        <v>20</v>
      </c>
      <c r="H13" s="37"/>
      <c r="I13" s="172">
        <f t="shared" ref="I13" si="9">IF(C13="","",ROUND(IF(H13=0,(H12+H14)/2,(H12+H13)/2),2))</f>
        <v>4.6500000000000004</v>
      </c>
      <c r="J13" s="159">
        <f t="shared" ref="J13" si="10">IF(C13="","",ROUND(G13*I13,2))</f>
        <v>93</v>
      </c>
      <c r="K13" s="38"/>
      <c r="L13" s="39"/>
      <c r="M13" s="47" t="str">
        <f>"№"&amp;C15&amp;D15&amp;E15</f>
        <v>№2＋17</v>
      </c>
      <c r="N13" s="53"/>
      <c r="O13" s="53"/>
      <c r="P13" s="53">
        <v>17</v>
      </c>
      <c r="Q13" s="55"/>
      <c r="R13" s="43"/>
    </row>
    <row r="14" spans="1:19" ht="12" customHeight="1">
      <c r="A14" s="44"/>
      <c r="B14" s="162"/>
      <c r="C14" s="164"/>
      <c r="D14" s="169"/>
      <c r="E14" s="174"/>
      <c r="F14" s="173"/>
      <c r="G14" s="173"/>
      <c r="H14" s="121">
        <v>4.5999999999999996</v>
      </c>
      <c r="I14" s="173"/>
      <c r="J14" s="160"/>
      <c r="K14" s="50"/>
      <c r="L14" s="56"/>
      <c r="M14" s="47" t="str">
        <f>"№"&amp;C17</f>
        <v>№3</v>
      </c>
      <c r="N14" s="53"/>
      <c r="O14" s="53"/>
      <c r="P14" s="53">
        <v>3</v>
      </c>
      <c r="Q14" s="55"/>
      <c r="R14" s="43"/>
    </row>
    <row r="15" spans="1:19" ht="12" customHeight="1">
      <c r="A15" s="44"/>
      <c r="B15" s="161" t="str">
        <f>IF(C15="","","№")</f>
        <v>№</v>
      </c>
      <c r="C15" s="163">
        <v>2</v>
      </c>
      <c r="D15" s="168" t="str">
        <f>IF(E15="","","＋")</f>
        <v>＋</v>
      </c>
      <c r="E15" s="170">
        <v>17</v>
      </c>
      <c r="F15" s="172">
        <f t="shared" ref="F15" si="11">IF(C15="","",C15*20+E15)</f>
        <v>57</v>
      </c>
      <c r="G15" s="172">
        <f t="shared" ref="G15" si="12">IF(C13="","",F15-C13*20-E13)</f>
        <v>17</v>
      </c>
      <c r="H15" s="45"/>
      <c r="I15" s="172">
        <f t="shared" ref="I15" si="13">IF(C15="","",ROUND(IF(H15=0,(H14+H16)/2,(H14+H15)/2),2))</f>
        <v>4.75</v>
      </c>
      <c r="J15" s="159">
        <f t="shared" ref="J15" si="14">IF(C15="","",ROUND(G15*I15,2))</f>
        <v>80.75</v>
      </c>
      <c r="K15" s="46"/>
      <c r="L15" s="39"/>
      <c r="M15" s="47" t="str">
        <f>"№"&amp;C19&amp;D19&amp;E19</f>
        <v>№3＋7</v>
      </c>
      <c r="N15" s="53">
        <v>16.600000000000001</v>
      </c>
      <c r="O15" s="53"/>
      <c r="P15" s="53">
        <v>7</v>
      </c>
      <c r="R15" s="43"/>
    </row>
    <row r="16" spans="1:19" ht="12" customHeight="1">
      <c r="A16" s="44"/>
      <c r="B16" s="162"/>
      <c r="C16" s="164"/>
      <c r="D16" s="169"/>
      <c r="E16" s="174"/>
      <c r="F16" s="173"/>
      <c r="G16" s="173"/>
      <c r="H16" s="37">
        <v>4.9000000000000004</v>
      </c>
      <c r="I16" s="173"/>
      <c r="J16" s="160"/>
      <c r="K16" s="38"/>
      <c r="L16" s="39"/>
      <c r="M16" s="47" t="s">
        <v>51</v>
      </c>
      <c r="N16" s="156">
        <f>SUM(N8:P15)</f>
        <v>99.9</v>
      </c>
      <c r="O16" s="157"/>
      <c r="P16" s="158"/>
      <c r="R16" s="43"/>
    </row>
    <row r="17" spans="1:18" ht="12" customHeight="1">
      <c r="A17" s="44"/>
      <c r="B17" s="161" t="str">
        <f>IF(C17="","","№")</f>
        <v>№</v>
      </c>
      <c r="C17" s="163">
        <v>3</v>
      </c>
      <c r="D17" s="168" t="str">
        <f>IF(E17="","","＋")</f>
        <v/>
      </c>
      <c r="E17" s="170"/>
      <c r="F17" s="172">
        <f t="shared" ref="F17" si="15">IF(C17="","",C17*20+E17)</f>
        <v>60</v>
      </c>
      <c r="G17" s="172">
        <f t="shared" ref="G17" si="16">IF(C15="","",F17-C15*20-E15)</f>
        <v>3</v>
      </c>
      <c r="H17" s="45"/>
      <c r="I17" s="172">
        <f t="shared" ref="I17" si="17">IF(C17="","",ROUND(IF(H17=0,(H16+H18)/2,(H16+H17)/2),2))</f>
        <v>5.55</v>
      </c>
      <c r="J17" s="159">
        <f t="shared" ref="J17" si="18">IF(C17="","",ROUND(G17*I17,2))</f>
        <v>16.649999999999999</v>
      </c>
      <c r="K17" s="46"/>
      <c r="L17" s="39"/>
      <c r="M17" s="101"/>
      <c r="N17" s="103"/>
      <c r="O17" s="103"/>
      <c r="P17" s="103"/>
      <c r="R17" s="43"/>
    </row>
    <row r="18" spans="1:18" ht="12" customHeight="1">
      <c r="A18" s="44"/>
      <c r="B18" s="162"/>
      <c r="C18" s="164"/>
      <c r="D18" s="169"/>
      <c r="E18" s="174"/>
      <c r="F18" s="173"/>
      <c r="G18" s="173"/>
      <c r="H18" s="121">
        <v>6.2</v>
      </c>
      <c r="I18" s="173"/>
      <c r="J18" s="160"/>
      <c r="K18" s="50"/>
      <c r="L18" s="56"/>
      <c r="M18" s="101"/>
      <c r="N18" s="103"/>
      <c r="O18" s="103"/>
      <c r="P18" s="103"/>
      <c r="R18" s="43"/>
    </row>
    <row r="19" spans="1:18" ht="12" customHeight="1">
      <c r="A19" s="44"/>
      <c r="B19" s="161" t="str">
        <f>IF(C19="","","№")</f>
        <v>№</v>
      </c>
      <c r="C19" s="163">
        <v>3</v>
      </c>
      <c r="D19" s="168" t="str">
        <f>IF(E19="","","＋")</f>
        <v>＋</v>
      </c>
      <c r="E19" s="170">
        <v>7</v>
      </c>
      <c r="F19" s="172">
        <f t="shared" ref="F19" si="19">IF(C19="","",C19*20+E19)</f>
        <v>67</v>
      </c>
      <c r="G19" s="172">
        <f t="shared" ref="G19" si="20">IF(C17="","",F19-C17*20-E17)</f>
        <v>7</v>
      </c>
      <c r="H19" s="45"/>
      <c r="I19" s="172">
        <f t="shared" ref="I19" si="21">IF(C19="","",ROUND(IF(H19=0,(H18+H20)/2,(H18+H19)/2),2))</f>
        <v>11.4</v>
      </c>
      <c r="J19" s="159">
        <f t="shared" ref="J19" si="22">IF(C19="","",ROUND(G19*I19,2))</f>
        <v>79.8</v>
      </c>
      <c r="K19" s="46"/>
      <c r="L19" s="39"/>
      <c r="M19" s="101"/>
      <c r="N19" s="103"/>
      <c r="O19" s="103"/>
      <c r="P19" s="103"/>
      <c r="R19" s="43"/>
    </row>
    <row r="20" spans="1:18" ht="12" customHeight="1">
      <c r="A20" s="44"/>
      <c r="B20" s="162"/>
      <c r="C20" s="164"/>
      <c r="D20" s="169"/>
      <c r="E20" s="174"/>
      <c r="F20" s="173"/>
      <c r="G20" s="173"/>
      <c r="H20" s="121">
        <v>16.600000000000001</v>
      </c>
      <c r="I20" s="173"/>
      <c r="J20" s="160"/>
      <c r="K20" s="50"/>
      <c r="L20" s="39"/>
      <c r="M20" s="101"/>
      <c r="N20" s="103"/>
      <c r="O20" s="103"/>
      <c r="P20" s="103"/>
      <c r="R20" s="43"/>
    </row>
    <row r="21" spans="1:18" ht="12" customHeight="1">
      <c r="A21" s="44"/>
      <c r="B21" s="161" t="str">
        <f>IF(C21="","","№")</f>
        <v/>
      </c>
      <c r="C21" s="163"/>
      <c r="D21" s="168" t="str">
        <f>IF(E21="","","＋")</f>
        <v/>
      </c>
      <c r="E21" s="170"/>
      <c r="F21" s="172" t="str">
        <f t="shared" ref="F21" si="23">IF(C21="","",C21*20+E21)</f>
        <v/>
      </c>
      <c r="G21" s="172" t="str">
        <f>IF(C21="","",F21-C19*20-E19)</f>
        <v/>
      </c>
      <c r="H21" s="45"/>
      <c r="I21" s="172" t="str">
        <f t="shared" ref="I21" si="24">IF(C21="","",ROUND(IF(H21=0,(H20+H22)/2,(H20+H21)/2),2))</f>
        <v/>
      </c>
      <c r="J21" s="159" t="str">
        <f t="shared" ref="J21" si="25">IF(C21="","",ROUND(G21*I21,2))</f>
        <v/>
      </c>
      <c r="K21" s="46"/>
      <c r="L21" s="39"/>
      <c r="M21" s="101"/>
      <c r="N21" s="103"/>
      <c r="O21" s="103"/>
      <c r="P21" s="103"/>
      <c r="R21" s="43"/>
    </row>
    <row r="22" spans="1:18" ht="12" customHeight="1">
      <c r="A22" s="44"/>
      <c r="B22" s="162"/>
      <c r="C22" s="164"/>
      <c r="D22" s="169"/>
      <c r="E22" s="174"/>
      <c r="F22" s="173"/>
      <c r="G22" s="173"/>
      <c r="H22" s="121"/>
      <c r="I22" s="173"/>
      <c r="J22" s="160"/>
      <c r="K22" s="50"/>
      <c r="L22" s="56"/>
      <c r="M22" s="101"/>
      <c r="N22" s="103"/>
      <c r="O22" s="103"/>
      <c r="P22" s="103"/>
      <c r="R22" s="43"/>
    </row>
    <row r="23" spans="1:18" ht="12" customHeight="1">
      <c r="A23" s="44"/>
      <c r="B23" s="161" t="str">
        <f>IF(C23="","","№")</f>
        <v/>
      </c>
      <c r="C23" s="163"/>
      <c r="D23" s="168" t="str">
        <f>IF(E23="","","＋")</f>
        <v/>
      </c>
      <c r="E23" s="170"/>
      <c r="F23" s="172" t="str">
        <f t="shared" ref="F23" si="26">IF(C23="","",C23*20+E23)</f>
        <v/>
      </c>
      <c r="G23" s="172" t="str">
        <f t="shared" ref="G23" si="27">IF(C21="","",F23-C21*20-E21)</f>
        <v/>
      </c>
      <c r="H23" s="45"/>
      <c r="I23" s="172" t="str">
        <f t="shared" ref="I23" si="28">IF(C23="","",ROUND(IF(H23=0,(H22+H24)/2,(H22+H23)/2),2))</f>
        <v/>
      </c>
      <c r="J23" s="159" t="str">
        <f t="shared" ref="J23" si="29">IF(C23="","",ROUND(G23*I23,2))</f>
        <v/>
      </c>
      <c r="K23" s="46"/>
      <c r="L23" s="39"/>
      <c r="M23" s="101"/>
      <c r="N23" s="103"/>
      <c r="O23" s="103"/>
      <c r="P23" s="103"/>
      <c r="R23" s="43"/>
    </row>
    <row r="24" spans="1:18" ht="12" customHeight="1">
      <c r="A24" s="44"/>
      <c r="B24" s="162"/>
      <c r="C24" s="164"/>
      <c r="D24" s="169"/>
      <c r="E24" s="174"/>
      <c r="F24" s="173"/>
      <c r="G24" s="173"/>
      <c r="H24" s="121"/>
      <c r="I24" s="173"/>
      <c r="J24" s="160"/>
      <c r="K24" s="50"/>
      <c r="L24" s="39"/>
      <c r="M24" s="101"/>
      <c r="N24" s="103"/>
      <c r="O24" s="103"/>
      <c r="P24" s="103"/>
      <c r="R24" s="43"/>
    </row>
    <row r="25" spans="1:18" ht="12" customHeight="1">
      <c r="A25" s="44"/>
      <c r="B25" s="161" t="str">
        <f>IF(C25="","","№")</f>
        <v/>
      </c>
      <c r="C25" s="163"/>
      <c r="D25" s="168" t="str">
        <f>IF(E25="","","＋")</f>
        <v/>
      </c>
      <c r="E25" s="170"/>
      <c r="F25" s="172" t="str">
        <f t="shared" ref="F25" si="30">IF(C25="","",C25*20+E25)</f>
        <v/>
      </c>
      <c r="G25" s="172"/>
      <c r="H25" s="45"/>
      <c r="I25" s="172" t="str">
        <f t="shared" ref="I25" si="31">IF(C25="","",ROUND(IF(H25=0,(H24+H26)/2,(H24+H25)/2),2))</f>
        <v/>
      </c>
      <c r="J25" s="159" t="str">
        <f t="shared" ref="J25" si="32">IF(C25="","",ROUND(G25*I25,2))</f>
        <v/>
      </c>
      <c r="K25" s="46"/>
      <c r="L25" s="39"/>
      <c r="M25" s="101"/>
      <c r="N25" s="103"/>
      <c r="O25" s="103"/>
      <c r="P25" s="103"/>
      <c r="R25" s="43"/>
    </row>
    <row r="26" spans="1:18" ht="12" customHeight="1">
      <c r="A26" s="44"/>
      <c r="B26" s="162"/>
      <c r="C26" s="164"/>
      <c r="D26" s="169"/>
      <c r="E26" s="174"/>
      <c r="F26" s="173"/>
      <c r="G26" s="173"/>
      <c r="H26" s="121"/>
      <c r="I26" s="173"/>
      <c r="J26" s="160"/>
      <c r="K26" s="50"/>
      <c r="L26" s="39"/>
      <c r="M26" s="101"/>
      <c r="N26" s="103"/>
      <c r="O26" s="103"/>
      <c r="P26" s="103"/>
      <c r="R26" s="43"/>
    </row>
    <row r="27" spans="1:18" ht="12" customHeight="1">
      <c r="A27" s="44"/>
      <c r="B27" s="161" t="str">
        <f>IF(C27="","","№")</f>
        <v/>
      </c>
      <c r="C27" s="163"/>
      <c r="D27" s="168" t="str">
        <f>IF(E27="","","＋")</f>
        <v/>
      </c>
      <c r="E27" s="170"/>
      <c r="F27" s="172" t="str">
        <f t="shared" ref="F27" si="33">IF(C27="","",C27*20+E27)</f>
        <v/>
      </c>
      <c r="G27" s="172" t="str">
        <f t="shared" ref="G27" si="34">IF(C25="","",F27-C25*20-E25)</f>
        <v/>
      </c>
      <c r="H27" s="45"/>
      <c r="I27" s="172" t="str">
        <f t="shared" ref="I27" si="35">IF(C27="","",ROUND(IF(H27=0,(H26+H28)/2,(H26+H27)/2),2))</f>
        <v/>
      </c>
      <c r="J27" s="159" t="str">
        <f t="shared" ref="J27" si="36">IF(C27="","",ROUND(G27*I27,2))</f>
        <v/>
      </c>
      <c r="K27" s="46"/>
      <c r="L27" s="39"/>
      <c r="M27" s="101"/>
      <c r="N27" s="103"/>
      <c r="O27" s="103"/>
      <c r="P27" s="103"/>
      <c r="R27" s="43"/>
    </row>
    <row r="28" spans="1:18" ht="12" customHeight="1">
      <c r="A28" s="44"/>
      <c r="B28" s="162"/>
      <c r="C28" s="164"/>
      <c r="D28" s="169"/>
      <c r="E28" s="174"/>
      <c r="F28" s="173"/>
      <c r="G28" s="173"/>
      <c r="H28" s="121"/>
      <c r="I28" s="173"/>
      <c r="J28" s="160"/>
      <c r="K28" s="50"/>
      <c r="L28" s="58"/>
      <c r="M28" s="101"/>
      <c r="N28" s="207"/>
      <c r="O28" s="207"/>
      <c r="P28" s="207"/>
      <c r="R28" s="43"/>
    </row>
    <row r="29" spans="1:18" ht="12" customHeight="1">
      <c r="A29" s="44"/>
      <c r="B29" s="161" t="str">
        <f>IF(C29="","","№")</f>
        <v/>
      </c>
      <c r="C29" s="163"/>
      <c r="D29" s="168" t="str">
        <f>IF(E29="","","＋")</f>
        <v/>
      </c>
      <c r="E29" s="170"/>
      <c r="F29" s="172" t="str">
        <f t="shared" ref="F29" si="37">IF(C29="","",C29*20+E29)</f>
        <v/>
      </c>
      <c r="G29" s="172" t="str">
        <f t="shared" ref="G29" si="38">IF(C27="","",F29-C27*20-E27)</f>
        <v/>
      </c>
      <c r="H29" s="45"/>
      <c r="I29" s="172" t="str">
        <f t="shared" ref="I29" si="39">IF(C29="","",ROUND(IF(H29=0,(H28+H30)/2,(H28+H29)/2),2))</f>
        <v/>
      </c>
      <c r="J29" s="159" t="str">
        <f t="shared" ref="J29" si="40">IF(C29="","",ROUND(G29*I29,2))</f>
        <v/>
      </c>
      <c r="K29" s="46"/>
      <c r="L29" s="39"/>
      <c r="M29" s="101"/>
      <c r="N29" s="103"/>
      <c r="O29" s="103"/>
      <c r="P29" s="103"/>
      <c r="R29" s="43"/>
    </row>
    <row r="30" spans="1:18" ht="12" customHeight="1">
      <c r="A30" s="44"/>
      <c r="B30" s="162"/>
      <c r="C30" s="164"/>
      <c r="D30" s="169"/>
      <c r="E30" s="174"/>
      <c r="F30" s="173"/>
      <c r="G30" s="173"/>
      <c r="H30" s="121"/>
      <c r="I30" s="173"/>
      <c r="J30" s="160"/>
      <c r="K30" s="50"/>
      <c r="L30" s="39"/>
      <c r="M30" s="101"/>
      <c r="N30" s="103"/>
      <c r="O30" s="103"/>
      <c r="P30" s="103"/>
      <c r="R30" s="43"/>
    </row>
    <row r="31" spans="1:18" ht="12" customHeight="1">
      <c r="A31" s="44"/>
      <c r="B31" s="161" t="str">
        <f>IF(C31="","","№")</f>
        <v/>
      </c>
      <c r="C31" s="163"/>
      <c r="D31" s="168" t="str">
        <f>IF(E31="","","＋")</f>
        <v/>
      </c>
      <c r="E31" s="170"/>
      <c r="F31" s="172" t="str">
        <f t="shared" ref="F31:F43" si="41">IF(C31="","",C31*20+E31)</f>
        <v/>
      </c>
      <c r="G31" s="172" t="str">
        <f t="shared" ref="G31:G39" si="42">IF(C29="","",F31-C29*20-E29)</f>
        <v/>
      </c>
      <c r="H31" s="45"/>
      <c r="I31" s="172" t="str">
        <f t="shared" ref="I31:I43" si="43">IF(C31="","",ROUND(IF(H31=0,(H30+H32)/2,(H30+H31)/2),2))</f>
        <v/>
      </c>
      <c r="J31" s="159" t="str">
        <f t="shared" ref="J31:J43" si="44">IF(C31="","",ROUND(G31*I31,2))</f>
        <v/>
      </c>
      <c r="K31" s="46"/>
      <c r="L31" s="39"/>
      <c r="M31" s="101"/>
      <c r="N31" s="127"/>
      <c r="O31" s="127"/>
      <c r="P31" s="107"/>
      <c r="R31" s="43"/>
    </row>
    <row r="32" spans="1:18" ht="12" customHeight="1">
      <c r="A32" s="44"/>
      <c r="B32" s="162"/>
      <c r="C32" s="164"/>
      <c r="D32" s="169"/>
      <c r="E32" s="174"/>
      <c r="F32" s="173"/>
      <c r="G32" s="173"/>
      <c r="H32" s="121"/>
      <c r="I32" s="173"/>
      <c r="J32" s="160"/>
      <c r="K32" s="50"/>
      <c r="L32" s="39"/>
      <c r="M32" s="101"/>
      <c r="N32" s="125"/>
      <c r="O32" s="125"/>
      <c r="P32" s="103"/>
      <c r="R32" s="43"/>
    </row>
    <row r="33" spans="1:19" ht="12" customHeight="1">
      <c r="A33" s="44"/>
      <c r="B33" s="161" t="str">
        <f>IF(C33="","","№")</f>
        <v/>
      </c>
      <c r="C33" s="163"/>
      <c r="D33" s="168" t="str">
        <f>IF(E33="","","＋")</f>
        <v/>
      </c>
      <c r="E33" s="170"/>
      <c r="F33" s="172" t="str">
        <f t="shared" si="41"/>
        <v/>
      </c>
      <c r="G33" s="172" t="str">
        <f t="shared" si="42"/>
        <v/>
      </c>
      <c r="H33" s="37"/>
      <c r="I33" s="172" t="str">
        <f t="shared" si="43"/>
        <v/>
      </c>
      <c r="J33" s="159" t="str">
        <f t="shared" si="44"/>
        <v/>
      </c>
      <c r="K33" s="46"/>
      <c r="L33" s="39"/>
      <c r="M33" s="117"/>
      <c r="N33" s="102"/>
      <c r="O33" s="103"/>
      <c r="P33" s="57"/>
      <c r="R33" s="43"/>
    </row>
    <row r="34" spans="1:19" ht="12" customHeight="1">
      <c r="A34" s="44"/>
      <c r="B34" s="162"/>
      <c r="C34" s="164"/>
      <c r="D34" s="169"/>
      <c r="E34" s="174"/>
      <c r="F34" s="173"/>
      <c r="G34" s="173"/>
      <c r="H34" s="121"/>
      <c r="I34" s="173"/>
      <c r="J34" s="160"/>
      <c r="K34" s="50"/>
      <c r="L34" s="39"/>
      <c r="M34" s="117"/>
      <c r="N34" s="102"/>
      <c r="O34" s="103"/>
      <c r="P34" s="101"/>
      <c r="R34" s="43"/>
    </row>
    <row r="35" spans="1:19" ht="12" customHeight="1">
      <c r="A35" s="44"/>
      <c r="B35" s="161" t="str">
        <f t="shared" ref="B35" si="45">IF(C35="","","№")</f>
        <v/>
      </c>
      <c r="C35" s="163"/>
      <c r="D35" s="168" t="str">
        <f t="shared" ref="D35" si="46">IF(E35="","","＋")</f>
        <v/>
      </c>
      <c r="E35" s="170"/>
      <c r="F35" s="172" t="str">
        <f t="shared" si="41"/>
        <v/>
      </c>
      <c r="G35" s="172" t="str">
        <f t="shared" si="42"/>
        <v/>
      </c>
      <c r="H35" s="37"/>
      <c r="I35" s="172" t="str">
        <f t="shared" si="43"/>
        <v/>
      </c>
      <c r="J35" s="159" t="str">
        <f t="shared" si="44"/>
        <v/>
      </c>
      <c r="K35" s="191"/>
      <c r="L35" s="39"/>
      <c r="M35" s="117"/>
      <c r="N35" s="102"/>
      <c r="O35" s="103"/>
      <c r="P35" s="102"/>
      <c r="R35" s="43"/>
    </row>
    <row r="36" spans="1:19" ht="12" customHeight="1">
      <c r="A36" s="44"/>
      <c r="B36" s="162"/>
      <c r="C36" s="164"/>
      <c r="D36" s="169"/>
      <c r="E36" s="174"/>
      <c r="F36" s="175"/>
      <c r="G36" s="173"/>
      <c r="H36" s="121"/>
      <c r="I36" s="173"/>
      <c r="J36" s="160"/>
      <c r="K36" s="192"/>
      <c r="L36" s="39"/>
      <c r="M36" s="117"/>
      <c r="N36" s="102"/>
      <c r="O36" s="103"/>
      <c r="P36" s="103"/>
      <c r="R36" s="43"/>
    </row>
    <row r="37" spans="1:19" ht="12" customHeight="1">
      <c r="A37" s="44"/>
      <c r="B37" s="161" t="str">
        <f t="shared" ref="B37" si="47">IF(C37="","","№")</f>
        <v/>
      </c>
      <c r="C37" s="163"/>
      <c r="D37" s="168" t="str">
        <f t="shared" ref="D37" si="48">IF(E37="","","＋")</f>
        <v/>
      </c>
      <c r="E37" s="170"/>
      <c r="F37" s="172" t="str">
        <f t="shared" si="41"/>
        <v/>
      </c>
      <c r="G37" s="172" t="str">
        <f t="shared" si="42"/>
        <v/>
      </c>
      <c r="H37" s="37"/>
      <c r="I37" s="172" t="str">
        <f t="shared" si="43"/>
        <v/>
      </c>
      <c r="J37" s="159" t="str">
        <f t="shared" si="44"/>
        <v/>
      </c>
      <c r="K37" s="46"/>
      <c r="L37" s="39"/>
      <c r="M37" s="117"/>
      <c r="N37" s="102"/>
      <c r="O37" s="103"/>
      <c r="P37" s="103"/>
      <c r="R37" s="43"/>
    </row>
    <row r="38" spans="1:19" ht="12" customHeight="1">
      <c r="A38" s="44"/>
      <c r="B38" s="162"/>
      <c r="C38" s="164"/>
      <c r="D38" s="169"/>
      <c r="E38" s="174"/>
      <c r="F38" s="175"/>
      <c r="G38" s="173"/>
      <c r="H38" s="121"/>
      <c r="I38" s="173"/>
      <c r="J38" s="160"/>
      <c r="K38" s="50"/>
      <c r="L38" s="39"/>
      <c r="M38" s="117"/>
      <c r="N38" s="102"/>
      <c r="O38" s="103"/>
      <c r="P38" s="103"/>
      <c r="R38" s="43"/>
    </row>
    <row r="39" spans="1:19" ht="12" customHeight="1">
      <c r="A39" s="44"/>
      <c r="B39" s="161" t="str">
        <f t="shared" ref="B39" si="49">IF(C39="","","№")</f>
        <v/>
      </c>
      <c r="C39" s="163"/>
      <c r="D39" s="168" t="str">
        <f t="shared" ref="D39" si="50">IF(E39="","","＋")</f>
        <v/>
      </c>
      <c r="E39" s="170"/>
      <c r="F39" s="172" t="str">
        <f t="shared" si="41"/>
        <v/>
      </c>
      <c r="G39" s="172" t="str">
        <f t="shared" si="42"/>
        <v/>
      </c>
      <c r="H39" s="37"/>
      <c r="I39" s="172" t="str">
        <f t="shared" si="43"/>
        <v/>
      </c>
      <c r="J39" s="159" t="str">
        <f t="shared" si="44"/>
        <v/>
      </c>
      <c r="K39" s="46"/>
      <c r="L39" s="39"/>
      <c r="M39" s="117"/>
      <c r="N39" s="102"/>
      <c r="O39" s="103"/>
      <c r="P39" s="103"/>
      <c r="R39" s="43"/>
    </row>
    <row r="40" spans="1:19" ht="12" customHeight="1">
      <c r="A40" s="44"/>
      <c r="B40" s="162"/>
      <c r="C40" s="164"/>
      <c r="D40" s="169"/>
      <c r="E40" s="174"/>
      <c r="F40" s="175"/>
      <c r="G40" s="173"/>
      <c r="H40" s="121"/>
      <c r="I40" s="173"/>
      <c r="J40" s="160"/>
      <c r="K40" s="50"/>
      <c r="L40" s="39"/>
      <c r="M40" s="117"/>
      <c r="N40" s="102"/>
      <c r="O40" s="103"/>
      <c r="P40" s="103"/>
      <c r="R40" s="43"/>
    </row>
    <row r="41" spans="1:19" ht="12" customHeight="1">
      <c r="A41" s="44"/>
      <c r="B41" s="161" t="str">
        <f t="shared" ref="B41" si="51">IF(C41="","","№")</f>
        <v/>
      </c>
      <c r="C41" s="163"/>
      <c r="D41" s="168" t="str">
        <f t="shared" ref="D41" si="52">IF(E41="","","＋")</f>
        <v/>
      </c>
      <c r="E41" s="170"/>
      <c r="F41" s="172" t="str">
        <f t="shared" si="41"/>
        <v/>
      </c>
      <c r="G41" s="172"/>
      <c r="H41" s="37"/>
      <c r="I41" s="172" t="str">
        <f t="shared" si="43"/>
        <v/>
      </c>
      <c r="J41" s="159" t="str">
        <f t="shared" si="44"/>
        <v/>
      </c>
      <c r="K41" s="46"/>
      <c r="L41" s="39"/>
      <c r="M41" s="126"/>
      <c r="N41" s="128"/>
      <c r="O41" s="129"/>
      <c r="P41" s="103"/>
      <c r="R41" s="43"/>
    </row>
    <row r="42" spans="1:19" ht="12" customHeight="1">
      <c r="A42" s="44"/>
      <c r="B42" s="162"/>
      <c r="C42" s="164"/>
      <c r="D42" s="169"/>
      <c r="E42" s="174"/>
      <c r="F42" s="175"/>
      <c r="G42" s="173"/>
      <c r="H42" s="121"/>
      <c r="I42" s="173"/>
      <c r="J42" s="160"/>
      <c r="K42" s="50"/>
      <c r="L42" s="39"/>
      <c r="M42" s="117"/>
      <c r="N42" s="102"/>
      <c r="O42" s="103"/>
      <c r="P42" s="103"/>
      <c r="R42" s="43"/>
    </row>
    <row r="43" spans="1:19" ht="12" customHeight="1">
      <c r="A43" s="44"/>
      <c r="B43" s="161" t="str">
        <f t="shared" ref="B43" si="53">IF(C43="","","№")</f>
        <v/>
      </c>
      <c r="C43" s="163"/>
      <c r="D43" s="168" t="str">
        <f t="shared" ref="D43" si="54">IF(E43="","","＋")</f>
        <v/>
      </c>
      <c r="E43" s="170"/>
      <c r="F43" s="172" t="str">
        <f t="shared" si="41"/>
        <v/>
      </c>
      <c r="G43" s="172"/>
      <c r="H43" s="37"/>
      <c r="I43" s="172" t="str">
        <f t="shared" si="43"/>
        <v/>
      </c>
      <c r="J43" s="159" t="str">
        <f t="shared" si="44"/>
        <v/>
      </c>
      <c r="K43" s="38"/>
      <c r="L43" s="59"/>
      <c r="M43" s="117"/>
      <c r="N43" s="102"/>
      <c r="O43" s="103"/>
      <c r="P43" s="103"/>
      <c r="R43" s="60"/>
      <c r="S43" s="42"/>
    </row>
    <row r="44" spans="1:19" ht="12" customHeight="1" thickBot="1">
      <c r="A44" s="44"/>
      <c r="B44" s="162"/>
      <c r="C44" s="167"/>
      <c r="D44" s="169"/>
      <c r="E44" s="171"/>
      <c r="F44" s="173"/>
      <c r="G44" s="173"/>
      <c r="H44" s="37"/>
      <c r="I44" s="173"/>
      <c r="J44" s="160"/>
      <c r="K44" s="38"/>
      <c r="L44" s="39"/>
      <c r="M44" s="124"/>
      <c r="N44" s="130"/>
      <c r="O44" s="61"/>
      <c r="Q44" s="61"/>
      <c r="R44" s="62"/>
    </row>
    <row r="45" spans="1:19" ht="12" customHeight="1" thickTop="1">
      <c r="A45" s="44"/>
      <c r="B45" s="176" t="s">
        <v>56</v>
      </c>
      <c r="C45" s="177"/>
      <c r="D45" s="177"/>
      <c r="E45" s="178"/>
      <c r="F45" s="181"/>
      <c r="G45" s="183"/>
      <c r="H45" s="122"/>
      <c r="I45" s="183"/>
      <c r="J45" s="165">
        <f>SUM(J5:J44)</f>
        <v>434.14</v>
      </c>
      <c r="K45" s="94"/>
      <c r="L45" s="108"/>
      <c r="M45" s="104"/>
      <c r="N45" s="116"/>
      <c r="O45" s="185">
        <v>430</v>
      </c>
      <c r="P45" s="185"/>
      <c r="Q45" s="187" t="s">
        <v>54</v>
      </c>
      <c r="R45" s="188"/>
    </row>
    <row r="46" spans="1:19" ht="12" customHeight="1">
      <c r="A46" s="63"/>
      <c r="B46" s="179"/>
      <c r="C46" s="179"/>
      <c r="D46" s="179"/>
      <c r="E46" s="180"/>
      <c r="F46" s="182"/>
      <c r="G46" s="184"/>
      <c r="H46" s="123"/>
      <c r="I46" s="184"/>
      <c r="J46" s="166"/>
      <c r="K46" s="96"/>
      <c r="L46" s="105"/>
      <c r="M46" s="106"/>
      <c r="N46" s="109"/>
      <c r="O46" s="186"/>
      <c r="P46" s="186"/>
      <c r="Q46" s="189"/>
      <c r="R46" s="190"/>
    </row>
  </sheetData>
  <mergeCells count="176">
    <mergeCell ref="A1:R2"/>
    <mergeCell ref="A3:A4"/>
    <mergeCell ref="B3:E4"/>
    <mergeCell ref="F3:F4"/>
    <mergeCell ref="H3:I3"/>
    <mergeCell ref="L3:R4"/>
    <mergeCell ref="I5:I6"/>
    <mergeCell ref="J5:J6"/>
    <mergeCell ref="B7:B8"/>
    <mergeCell ref="C7:C8"/>
    <mergeCell ref="D7:D8"/>
    <mergeCell ref="E7:E8"/>
    <mergeCell ref="F7:F8"/>
    <mergeCell ref="G7:G8"/>
    <mergeCell ref="I7:I8"/>
    <mergeCell ref="J7:J8"/>
    <mergeCell ref="B5:B6"/>
    <mergeCell ref="C5:C6"/>
    <mergeCell ref="D5:D6"/>
    <mergeCell ref="E5:E6"/>
    <mergeCell ref="F5:F6"/>
    <mergeCell ref="G5:G6"/>
    <mergeCell ref="I9:I10"/>
    <mergeCell ref="J9:J10"/>
    <mergeCell ref="B11:B12"/>
    <mergeCell ref="C11:C12"/>
    <mergeCell ref="D11:D12"/>
    <mergeCell ref="E11:E12"/>
    <mergeCell ref="F11:F12"/>
    <mergeCell ref="G11:G12"/>
    <mergeCell ref="I11:I12"/>
    <mergeCell ref="J11:J12"/>
    <mergeCell ref="B9:B10"/>
    <mergeCell ref="C9:C10"/>
    <mergeCell ref="D9:D10"/>
    <mergeCell ref="E9:E10"/>
    <mergeCell ref="F9:F10"/>
    <mergeCell ref="G9:G10"/>
    <mergeCell ref="I13:I14"/>
    <mergeCell ref="J13:J14"/>
    <mergeCell ref="B15:B16"/>
    <mergeCell ref="C15:C16"/>
    <mergeCell ref="D15:D16"/>
    <mergeCell ref="E15:E16"/>
    <mergeCell ref="F15:F16"/>
    <mergeCell ref="G15:G16"/>
    <mergeCell ref="I15:I16"/>
    <mergeCell ref="J15:J16"/>
    <mergeCell ref="B13:B14"/>
    <mergeCell ref="C13:C14"/>
    <mergeCell ref="D13:D14"/>
    <mergeCell ref="E13:E14"/>
    <mergeCell ref="F13:F14"/>
    <mergeCell ref="G13:G14"/>
    <mergeCell ref="I17:I18"/>
    <mergeCell ref="J17:J18"/>
    <mergeCell ref="B19:B20"/>
    <mergeCell ref="C19:C20"/>
    <mergeCell ref="D19:D20"/>
    <mergeCell ref="E19:E20"/>
    <mergeCell ref="F19:F20"/>
    <mergeCell ref="G19:G20"/>
    <mergeCell ref="I19:I20"/>
    <mergeCell ref="J19:J20"/>
    <mergeCell ref="B17:B18"/>
    <mergeCell ref="C17:C18"/>
    <mergeCell ref="D17:D18"/>
    <mergeCell ref="E17:E18"/>
    <mergeCell ref="F17:F18"/>
    <mergeCell ref="G17:G18"/>
    <mergeCell ref="I21:I22"/>
    <mergeCell ref="J21:J22"/>
    <mergeCell ref="B23:B24"/>
    <mergeCell ref="C23:C24"/>
    <mergeCell ref="D23:D24"/>
    <mergeCell ref="E23:E24"/>
    <mergeCell ref="F23:F24"/>
    <mergeCell ref="G23:G24"/>
    <mergeCell ref="I23:I24"/>
    <mergeCell ref="J23:J24"/>
    <mergeCell ref="B21:B22"/>
    <mergeCell ref="C21:C22"/>
    <mergeCell ref="D21:D22"/>
    <mergeCell ref="E21:E22"/>
    <mergeCell ref="F21:F22"/>
    <mergeCell ref="G21:G22"/>
    <mergeCell ref="I25:I26"/>
    <mergeCell ref="J25:J26"/>
    <mergeCell ref="B27:B28"/>
    <mergeCell ref="C27:C28"/>
    <mergeCell ref="D27:D28"/>
    <mergeCell ref="E27:E28"/>
    <mergeCell ref="F27:F28"/>
    <mergeCell ref="G27:G28"/>
    <mergeCell ref="I27:I28"/>
    <mergeCell ref="J27:J28"/>
    <mergeCell ref="B25:B26"/>
    <mergeCell ref="C25:C26"/>
    <mergeCell ref="D25:D26"/>
    <mergeCell ref="E25:E26"/>
    <mergeCell ref="F25:F26"/>
    <mergeCell ref="G25:G26"/>
    <mergeCell ref="N28:P28"/>
    <mergeCell ref="B29:B30"/>
    <mergeCell ref="C29:C30"/>
    <mergeCell ref="D29:D30"/>
    <mergeCell ref="E29:E30"/>
    <mergeCell ref="F29:F30"/>
    <mergeCell ref="G29:G30"/>
    <mergeCell ref="I29:I30"/>
    <mergeCell ref="J29:J30"/>
    <mergeCell ref="I41:I42"/>
    <mergeCell ref="J41:J42"/>
    <mergeCell ref="B39:B40"/>
    <mergeCell ref="C39:C40"/>
    <mergeCell ref="D39:D40"/>
    <mergeCell ref="E39:E40"/>
    <mergeCell ref="F39:F40"/>
    <mergeCell ref="G39:G40"/>
    <mergeCell ref="I31:I32"/>
    <mergeCell ref="J31:J32"/>
    <mergeCell ref="B33:B34"/>
    <mergeCell ref="C33:C34"/>
    <mergeCell ref="D33:D34"/>
    <mergeCell ref="E33:E34"/>
    <mergeCell ref="F33:F34"/>
    <mergeCell ref="G33:G34"/>
    <mergeCell ref="I33:I34"/>
    <mergeCell ref="B31:B32"/>
    <mergeCell ref="C31:C32"/>
    <mergeCell ref="D31:D32"/>
    <mergeCell ref="E31:E32"/>
    <mergeCell ref="F31:F32"/>
    <mergeCell ref="G31:G32"/>
    <mergeCell ref="J33:J34"/>
    <mergeCell ref="K35:K36"/>
    <mergeCell ref="B37:B38"/>
    <mergeCell ref="C37:C38"/>
    <mergeCell ref="D37:D38"/>
    <mergeCell ref="E37:E38"/>
    <mergeCell ref="F37:F38"/>
    <mergeCell ref="G37:G38"/>
    <mergeCell ref="I37:I38"/>
    <mergeCell ref="J37:J38"/>
    <mergeCell ref="B35:B36"/>
    <mergeCell ref="C35:C36"/>
    <mergeCell ref="D35:D36"/>
    <mergeCell ref="E35:E36"/>
    <mergeCell ref="F35:F36"/>
    <mergeCell ref="G35:G36"/>
    <mergeCell ref="I35:I36"/>
    <mergeCell ref="J35:J36"/>
    <mergeCell ref="Q45:R46"/>
    <mergeCell ref="N16:P16"/>
    <mergeCell ref="B45:E46"/>
    <mergeCell ref="F45:F46"/>
    <mergeCell ref="G45:G46"/>
    <mergeCell ref="I45:I46"/>
    <mergeCell ref="J45:J46"/>
    <mergeCell ref="O45:P46"/>
    <mergeCell ref="B43:B44"/>
    <mergeCell ref="C43:C44"/>
    <mergeCell ref="D43:D44"/>
    <mergeCell ref="E43:E44"/>
    <mergeCell ref="F43:F44"/>
    <mergeCell ref="G43:G44"/>
    <mergeCell ref="I43:I44"/>
    <mergeCell ref="J43:J44"/>
    <mergeCell ref="I39:I40"/>
    <mergeCell ref="J39:J40"/>
    <mergeCell ref="B41:B42"/>
    <mergeCell ref="C41:C42"/>
    <mergeCell ref="D41:D42"/>
    <mergeCell ref="E41:E42"/>
    <mergeCell ref="F41:F42"/>
    <mergeCell ref="G41:G42"/>
  </mergeCells>
  <phoneticPr fontId="13"/>
  <printOptions horizontalCentered="1"/>
  <pageMargins left="0.39370078740157483" right="0.39370078740157483" top="0.78740157480314965" bottom="0.59055118110236227" header="0.35433070866141736" footer="0.19685039370078741"/>
  <pageSetup paperSize="9" scale="8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view="pageBreakPreview" zoomScale="70" zoomScaleNormal="70" zoomScaleSheetLayoutView="70" workbookViewId="0">
      <selection sqref="A1:K2"/>
    </sheetView>
  </sheetViews>
  <sheetFormatPr defaultRowHeight="24"/>
  <cols>
    <col min="1" max="1" width="28.28515625" style="78" bestFit="1" customWidth="1"/>
    <col min="2" max="2" width="10.28515625" style="78" bestFit="1" customWidth="1"/>
    <col min="3" max="3" width="20.7109375" style="68" customWidth="1"/>
    <col min="4" max="4" width="20.7109375" style="78" customWidth="1"/>
    <col min="5" max="5" width="20.7109375" style="86" customWidth="1"/>
    <col min="6" max="6" width="20.7109375" style="68" customWidth="1"/>
    <col min="7" max="10" width="20.7109375" style="78" customWidth="1"/>
    <col min="11" max="11" width="10.28515625" style="78" bestFit="1" customWidth="1"/>
    <col min="12" max="12" width="9.85546875" style="98" customWidth="1"/>
    <col min="13" max="14" width="9.85546875" style="78" customWidth="1"/>
    <col min="15" max="15" width="9.85546875" style="79" customWidth="1"/>
    <col min="16" max="16384" width="9.140625" style="79"/>
  </cols>
  <sheetData>
    <row r="1" spans="1:14" s="67" customFormat="1" ht="46.5" customHeight="1">
      <c r="A1" s="208" t="s">
        <v>29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97"/>
      <c r="M1" s="66"/>
      <c r="N1" s="66"/>
    </row>
    <row r="2" spans="1:14" s="67" customFormat="1" ht="18" customHeight="1" thickBot="1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97"/>
      <c r="M2" s="66"/>
      <c r="N2" s="66"/>
    </row>
    <row r="3" spans="1:14" s="67" customFormat="1" ht="30" customHeight="1">
      <c r="A3" s="210" t="s">
        <v>30</v>
      </c>
      <c r="B3" s="213"/>
      <c r="C3" s="219" t="s">
        <v>31</v>
      </c>
      <c r="D3" s="220"/>
      <c r="E3" s="220"/>
      <c r="F3" s="220"/>
      <c r="G3" s="220"/>
      <c r="H3" s="220"/>
      <c r="I3" s="220"/>
      <c r="J3" s="221"/>
      <c r="K3" s="216" t="s">
        <v>32</v>
      </c>
      <c r="L3" s="97"/>
      <c r="M3" s="66"/>
      <c r="N3" s="66"/>
    </row>
    <row r="4" spans="1:14" s="67" customFormat="1" ht="30" customHeight="1">
      <c r="A4" s="211"/>
      <c r="B4" s="214"/>
      <c r="C4" s="87" t="s">
        <v>37</v>
      </c>
      <c r="D4" s="88" t="s">
        <v>37</v>
      </c>
      <c r="E4" s="88" t="s">
        <v>69</v>
      </c>
      <c r="F4" s="89" t="s">
        <v>39</v>
      </c>
      <c r="G4" s="140" t="s">
        <v>33</v>
      </c>
      <c r="H4" s="89"/>
      <c r="I4" s="89"/>
      <c r="J4" s="68"/>
      <c r="K4" s="217"/>
      <c r="L4" s="97"/>
      <c r="M4" s="66"/>
      <c r="N4" s="66"/>
    </row>
    <row r="5" spans="1:14" s="67" customFormat="1" ht="50.1" customHeight="1" thickBot="1">
      <c r="A5" s="212"/>
      <c r="B5" s="215"/>
      <c r="C5" s="64" t="s">
        <v>35</v>
      </c>
      <c r="D5" s="64" t="s">
        <v>68</v>
      </c>
      <c r="E5" s="64" t="s">
        <v>70</v>
      </c>
      <c r="F5" s="64" t="s">
        <v>36</v>
      </c>
      <c r="G5" s="65" t="s">
        <v>40</v>
      </c>
      <c r="H5" s="64"/>
      <c r="I5" s="64"/>
      <c r="J5" s="65"/>
      <c r="K5" s="218"/>
      <c r="L5" s="97" t="s">
        <v>38</v>
      </c>
      <c r="M5" s="66"/>
      <c r="N5" s="66"/>
    </row>
    <row r="6" spans="1:14" s="67" customFormat="1" ht="30" customHeight="1">
      <c r="A6" s="69" t="s">
        <v>34</v>
      </c>
      <c r="B6" s="70">
        <v>1</v>
      </c>
      <c r="C6" s="71">
        <v>140</v>
      </c>
      <c r="D6" s="71"/>
      <c r="E6" s="71"/>
      <c r="F6" s="71"/>
      <c r="G6" s="72"/>
      <c r="H6" s="71"/>
      <c r="I6" s="71"/>
      <c r="J6" s="72"/>
      <c r="K6" s="73"/>
      <c r="L6" s="97" t="s">
        <v>48</v>
      </c>
      <c r="M6" s="66"/>
      <c r="N6" s="66"/>
    </row>
    <row r="7" spans="1:14" ht="30" customHeight="1">
      <c r="A7" s="74"/>
      <c r="B7" s="70"/>
      <c r="C7" s="75">
        <v>140</v>
      </c>
      <c r="D7" s="75"/>
      <c r="E7" s="75"/>
      <c r="F7" s="75"/>
      <c r="G7" s="76"/>
      <c r="H7" s="75"/>
      <c r="I7" s="75"/>
      <c r="J7" s="76"/>
      <c r="K7" s="77"/>
      <c r="L7" s="98" t="s">
        <v>49</v>
      </c>
    </row>
    <row r="8" spans="1:14" ht="30" customHeight="1">
      <c r="A8" s="80"/>
      <c r="B8" s="70"/>
      <c r="C8" s="75"/>
      <c r="D8" s="75"/>
      <c r="E8" s="75"/>
      <c r="F8" s="75"/>
      <c r="G8" s="76"/>
      <c r="H8" s="75"/>
      <c r="I8" s="75"/>
      <c r="J8" s="76"/>
      <c r="K8" s="77"/>
      <c r="L8" s="98">
        <v>10.6</v>
      </c>
    </row>
    <row r="9" spans="1:14" ht="30" customHeight="1">
      <c r="A9" s="74"/>
      <c r="B9" s="70"/>
      <c r="C9" s="75"/>
      <c r="D9" s="75"/>
      <c r="E9" s="75"/>
      <c r="F9" s="75"/>
      <c r="G9" s="76"/>
      <c r="H9" s="75"/>
      <c r="I9" s="75"/>
      <c r="J9" s="76"/>
      <c r="K9" s="77"/>
      <c r="L9" s="98" t="s">
        <v>50</v>
      </c>
    </row>
    <row r="10" spans="1:14" ht="30" customHeight="1">
      <c r="A10" s="74"/>
      <c r="B10" s="70"/>
      <c r="C10" s="75"/>
      <c r="D10" s="75"/>
      <c r="E10" s="75"/>
      <c r="F10" s="75"/>
      <c r="G10" s="76"/>
      <c r="H10" s="75"/>
      <c r="I10" s="75"/>
      <c r="J10" s="76"/>
      <c r="K10" s="77"/>
      <c r="L10" s="98">
        <v>7.9</v>
      </c>
    </row>
    <row r="11" spans="1:14" ht="30" customHeight="1">
      <c r="A11" s="74"/>
      <c r="B11" s="70"/>
      <c r="C11" s="75"/>
      <c r="D11" s="75"/>
      <c r="E11" s="75"/>
      <c r="F11" s="75"/>
      <c r="G11" s="76"/>
      <c r="H11" s="75"/>
      <c r="I11" s="75"/>
      <c r="J11" s="76"/>
      <c r="K11" s="77"/>
    </row>
    <row r="12" spans="1:14" ht="30" customHeight="1">
      <c r="A12" s="74"/>
      <c r="B12" s="70"/>
      <c r="C12" s="75"/>
      <c r="D12" s="75"/>
      <c r="E12" s="75"/>
      <c r="F12" s="75"/>
      <c r="G12" s="76"/>
      <c r="H12" s="75"/>
      <c r="I12" s="75"/>
      <c r="J12" s="76"/>
      <c r="K12" s="77"/>
    </row>
    <row r="13" spans="1:14" ht="30" customHeight="1" thickBot="1">
      <c r="A13" s="74"/>
      <c r="B13" s="136"/>
      <c r="C13" s="137"/>
      <c r="D13" s="137"/>
      <c r="E13" s="137"/>
      <c r="F13" s="137"/>
      <c r="G13" s="138"/>
      <c r="H13" s="137"/>
      <c r="I13" s="137"/>
      <c r="J13" s="138"/>
      <c r="K13" s="139"/>
    </row>
    <row r="14" spans="1:14" ht="30" customHeight="1" thickTop="1">
      <c r="A14" s="74"/>
      <c r="B14" s="70">
        <v>2</v>
      </c>
      <c r="C14" s="133">
        <v>67</v>
      </c>
      <c r="D14" s="133">
        <v>5</v>
      </c>
      <c r="E14" s="133">
        <v>28.8</v>
      </c>
      <c r="F14" s="133">
        <v>5</v>
      </c>
      <c r="G14" s="134">
        <v>23.8</v>
      </c>
      <c r="H14" s="133"/>
      <c r="I14" s="133"/>
      <c r="J14" s="134"/>
      <c r="K14" s="135"/>
    </row>
    <row r="15" spans="1:14" ht="30" customHeight="1">
      <c r="A15" s="74"/>
      <c r="B15" s="70"/>
      <c r="C15" s="75">
        <v>67</v>
      </c>
      <c r="D15" s="75"/>
      <c r="E15" s="75"/>
      <c r="F15" s="75"/>
      <c r="G15" s="75"/>
      <c r="H15" s="75"/>
      <c r="I15" s="75"/>
      <c r="J15" s="76"/>
      <c r="K15" s="77"/>
    </row>
    <row r="16" spans="1:14" ht="30" customHeight="1">
      <c r="A16" s="74"/>
      <c r="B16" s="70"/>
      <c r="C16" s="75">
        <v>7.4</v>
      </c>
      <c r="D16" s="75"/>
      <c r="E16" s="75"/>
      <c r="F16" s="75"/>
      <c r="G16" s="75"/>
      <c r="H16" s="75"/>
      <c r="I16" s="75"/>
      <c r="J16" s="76"/>
      <c r="K16" s="77"/>
    </row>
    <row r="17" spans="1:11" ht="30" customHeight="1">
      <c r="A17" s="74"/>
      <c r="B17" s="70"/>
      <c r="C17" s="75"/>
      <c r="D17" s="75"/>
      <c r="E17" s="75"/>
      <c r="F17" s="75"/>
      <c r="G17" s="75"/>
      <c r="H17" s="75"/>
      <c r="I17" s="75"/>
      <c r="J17" s="76"/>
      <c r="K17" s="77"/>
    </row>
    <row r="18" spans="1:11" ht="30" customHeight="1">
      <c r="A18" s="74"/>
      <c r="B18" s="70"/>
      <c r="C18" s="75"/>
      <c r="D18" s="75"/>
      <c r="E18" s="75"/>
      <c r="F18" s="75"/>
      <c r="G18" s="75"/>
      <c r="H18" s="75"/>
      <c r="I18" s="75"/>
      <c r="J18" s="76"/>
      <c r="K18" s="77"/>
    </row>
    <row r="19" spans="1:11" ht="30" customHeight="1">
      <c r="A19" s="74"/>
      <c r="B19" s="70"/>
      <c r="C19" s="75"/>
      <c r="D19" s="75"/>
      <c r="E19" s="75"/>
      <c r="F19" s="75"/>
      <c r="G19" s="75"/>
      <c r="H19" s="75"/>
      <c r="I19" s="75"/>
      <c r="J19" s="76"/>
      <c r="K19" s="77"/>
    </row>
    <row r="20" spans="1:11" ht="30" customHeight="1">
      <c r="A20" s="74"/>
      <c r="B20" s="70"/>
      <c r="C20" s="75"/>
      <c r="D20" s="75"/>
      <c r="E20" s="75"/>
      <c r="F20" s="75"/>
      <c r="G20" s="75"/>
      <c r="H20" s="75"/>
      <c r="I20" s="75"/>
      <c r="J20" s="76"/>
      <c r="K20" s="77"/>
    </row>
    <row r="21" spans="1:11" ht="30" customHeight="1">
      <c r="A21" s="74"/>
      <c r="B21" s="70"/>
      <c r="C21" s="75"/>
      <c r="D21" s="75"/>
      <c r="E21" s="75"/>
      <c r="F21" s="75"/>
      <c r="G21" s="75"/>
      <c r="H21" s="75"/>
      <c r="I21" s="75"/>
      <c r="J21" s="76"/>
      <c r="K21" s="81"/>
    </row>
    <row r="22" spans="1:11" ht="30" customHeight="1" thickBot="1">
      <c r="A22" s="82" t="s">
        <v>55</v>
      </c>
      <c r="B22" s="83"/>
      <c r="C22" s="84">
        <f>SUM(C6:C21)</f>
        <v>421.4</v>
      </c>
      <c r="D22" s="84">
        <f>SUM(D6:D21)</f>
        <v>5</v>
      </c>
      <c r="E22" s="84">
        <f>SUM(E6:E21)</f>
        <v>28.8</v>
      </c>
      <c r="F22" s="84">
        <f>SUM(F6:F21)</f>
        <v>5</v>
      </c>
      <c r="G22" s="84">
        <f t="shared" ref="G22:J22" si="0">SUM(G6:G21)</f>
        <v>23.8</v>
      </c>
      <c r="H22" s="84">
        <f t="shared" si="0"/>
        <v>0</v>
      </c>
      <c r="I22" s="84">
        <f t="shared" si="0"/>
        <v>0</v>
      </c>
      <c r="J22" s="84">
        <f t="shared" si="0"/>
        <v>0</v>
      </c>
      <c r="K22" s="85"/>
    </row>
  </sheetData>
  <mergeCells count="5">
    <mergeCell ref="A1:K2"/>
    <mergeCell ref="A3:A5"/>
    <mergeCell ref="B3:B5"/>
    <mergeCell ref="K3:K5"/>
    <mergeCell ref="C3:J3"/>
  </mergeCells>
  <phoneticPr fontId="13"/>
  <pageMargins left="0.39370078740157483" right="0.39370078740157483" top="0.39370078740157483" bottom="0.39370078740157483" header="0.31496062992125984" footer="0.31496062992125984"/>
  <pageSetup paperSize="9" scale="71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数量総括</vt:lpstr>
      <vt:lpstr>舗装展開図１</vt:lpstr>
      <vt:lpstr>舗装展開図２</vt:lpstr>
      <vt:lpstr>区画線</vt:lpstr>
      <vt:lpstr>区画線!Print_Area</vt:lpstr>
      <vt:lpstr>数量総括!Print_Area</vt:lpstr>
      <vt:lpstr>舗装展開図１!Print_Area</vt:lpstr>
      <vt:lpstr>舗装展開図２!Print_Area</vt:lpstr>
      <vt:lpstr>数量総括!Print_Titles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志村 悟</dc:creator>
  <cp:lastModifiedBy>塩崎 竜哉</cp:lastModifiedBy>
  <cp:lastPrinted>2025-06-16T08:30:33Z</cp:lastPrinted>
  <dcterms:created xsi:type="dcterms:W3CDTF">2005-05-29T06:53:49Z</dcterms:created>
  <dcterms:modified xsi:type="dcterms:W3CDTF">2025-06-30T00:08:10Z</dcterms:modified>
</cp:coreProperties>
</file>