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40639\Desktop\R7年度\【多文ス工第９号】三の倉市民の里宿泊研修センター屋根等改修工事\03入札データ\"/>
    </mc:Choice>
  </mc:AlternateContent>
  <bookViews>
    <workbookView xWindow="0" yWindow="0" windowWidth="28800" windowHeight="12210"/>
  </bookViews>
  <sheets>
    <sheet name="工事設計書" sheetId="1" r:id="rId1"/>
    <sheet name="工事価格書" sheetId="2" r:id="rId2"/>
    <sheet name="直工内訳Aa" sheetId="3" r:id="rId3"/>
    <sheet name="共通仮設内訳Ba" sheetId="4" r:id="rId4"/>
    <sheet name="現場管理内訳Bb" sheetId="5" r:id="rId5"/>
    <sheet name="一般管理等内訳Bc" sheetId="6" r:id="rId6"/>
    <sheet name="Aa01" sheetId="7" r:id="rId7"/>
    <sheet name="Aa02" sheetId="8" r:id="rId8"/>
  </sheets>
  <externalReferences>
    <externalReference r:id="rId9"/>
  </externalReferences>
  <definedNames>
    <definedName name="_Regression_Int" localSheetId="6" hidden="1">1</definedName>
    <definedName name="_Regression_Int" localSheetId="7" hidden="1">1</definedName>
    <definedName name="_Regression_Int" localSheetId="5" hidden="1">1</definedName>
    <definedName name="_Regression_Int" localSheetId="3" hidden="1">1</definedName>
    <definedName name="_Regression_Int" localSheetId="4" hidden="1">1</definedName>
    <definedName name="_Regression_Int" localSheetId="1" hidden="1">1</definedName>
    <definedName name="_Regression_Int" localSheetId="2" hidden="1">1</definedName>
    <definedName name="_xlnm.Print_Area" localSheetId="6">'Aa01'!$A$1:$H$37</definedName>
    <definedName name="_xlnm.Print_Area" localSheetId="7">'Aa02'!$A$1:$H$37</definedName>
    <definedName name="_xlnm.Print_Area" localSheetId="5">一般管理等内訳Bc!$A$1:$H$37</definedName>
    <definedName name="_xlnm.Print_Area" localSheetId="3">共通仮設内訳Ba!$A$1:$H$73</definedName>
    <definedName name="_xlnm.Print_Area" localSheetId="4">現場管理内訳Bb!$A$1:$H$73</definedName>
    <definedName name="_xlnm.Print_Area" localSheetId="1">工事価格書!$A$1:$H$37</definedName>
    <definedName name="_xlnm.Print_Area" localSheetId="0">工事設計書!$A$1:$O$33</definedName>
    <definedName name="_xlnm.Print_Area" localSheetId="2">直工内訳Aa!$A$1:$H$73</definedName>
    <definedName name="Print_Area_MI" localSheetId="5">一般管理等内訳Bc!#REF!</definedName>
    <definedName name="Print_Area_MI" localSheetId="3">共通仮設内訳Ba!#REF!</definedName>
    <definedName name="Print_Area_MI" localSheetId="4">現場管理内訳Bb!#REF!</definedName>
    <definedName name="Print_Area_MI" localSheetId="1">工事価格書!#REF!</definedName>
    <definedName name="Print_Area_MI" localSheetId="2">直工内訳Aa!#REF!</definedName>
    <definedName name="_xlnm.Print_Titles" localSheetId="6">'Aa01'!$1:$1</definedName>
    <definedName name="_xlnm.Print_Titles" localSheetId="7">'Aa02'!$1:$1</definedName>
    <definedName name="_xlnm.Print_Titles" localSheetId="3">共通仮設内訳Ba!$1:$1</definedName>
    <definedName name="_xlnm.Print_Titles" localSheetId="4">現場管理内訳Bb!$1:$1</definedName>
    <definedName name="_xlnm.Print_Titles" localSheetId="2">直工内訳Aa!$1:$1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4" i="8" l="1"/>
  <c r="E26" i="8"/>
  <c r="E24" i="8"/>
  <c r="E22" i="8"/>
  <c r="E20" i="8"/>
  <c r="E18" i="8"/>
  <c r="E16" i="8"/>
  <c r="E14" i="8"/>
  <c r="E12" i="8"/>
  <c r="E10" i="8"/>
  <c r="E8" i="8"/>
  <c r="E6" i="8"/>
  <c r="E4" i="8"/>
  <c r="B3" i="8"/>
  <c r="B2" i="8"/>
  <c r="E34" i="7"/>
  <c r="E32" i="7"/>
  <c r="E30" i="7"/>
  <c r="E28" i="7"/>
  <c r="E26" i="7"/>
  <c r="E24" i="7"/>
  <c r="E22" i="7"/>
  <c r="E18" i="7"/>
  <c r="E16" i="7"/>
  <c r="E14" i="7"/>
  <c r="E12" i="7"/>
  <c r="E10" i="7"/>
  <c r="E8" i="7"/>
  <c r="E6" i="7"/>
  <c r="E4" i="7"/>
  <c r="B3" i="7"/>
  <c r="B2" i="7"/>
  <c r="A11" i="6"/>
  <c r="C10" i="6"/>
  <c r="E9" i="6"/>
  <c r="D9" i="6"/>
  <c r="D8" i="6"/>
  <c r="C8" i="6"/>
  <c r="B7" i="6"/>
  <c r="E70" i="5"/>
  <c r="E68" i="5"/>
  <c r="E66" i="5"/>
  <c r="E64" i="5"/>
  <c r="E62" i="5"/>
  <c r="E60" i="5"/>
  <c r="E58" i="5"/>
  <c r="E56" i="5"/>
  <c r="E54" i="5"/>
  <c r="E52" i="5"/>
  <c r="E50" i="5"/>
  <c r="E48" i="5"/>
  <c r="E46" i="5"/>
  <c r="H42" i="5"/>
  <c r="E40" i="5"/>
  <c r="A31" i="5"/>
  <c r="A29" i="5"/>
  <c r="A25" i="5"/>
  <c r="A23" i="5"/>
  <c r="A19" i="5"/>
  <c r="A17" i="5"/>
  <c r="H11" i="5"/>
  <c r="B11" i="5"/>
  <c r="D11" i="5" s="1"/>
  <c r="E10" i="5"/>
  <c r="C10" i="5"/>
  <c r="E9" i="5"/>
  <c r="D9" i="5"/>
  <c r="D8" i="5"/>
  <c r="E8" i="5" s="1"/>
  <c r="C8" i="5"/>
  <c r="H38" i="5" s="1"/>
  <c r="B7" i="5"/>
  <c r="E70" i="4"/>
  <c r="E68" i="4"/>
  <c r="E66" i="4"/>
  <c r="E64" i="4"/>
  <c r="E62" i="4"/>
  <c r="E60" i="4"/>
  <c r="E58" i="4"/>
  <c r="E56" i="4"/>
  <c r="E54" i="4"/>
  <c r="E52" i="4"/>
  <c r="E50" i="4"/>
  <c r="E48" i="4"/>
  <c r="E46" i="4"/>
  <c r="E44" i="4"/>
  <c r="E42" i="4"/>
  <c r="E40" i="4"/>
  <c r="A31" i="4"/>
  <c r="A29" i="4"/>
  <c r="A25" i="4"/>
  <c r="A23" i="4"/>
  <c r="A19" i="4"/>
  <c r="A17" i="4"/>
  <c r="H11" i="4"/>
  <c r="B11" i="4"/>
  <c r="E10" i="4"/>
  <c r="E9" i="4"/>
  <c r="D9" i="4"/>
  <c r="D8" i="4"/>
  <c r="E8" i="4" s="1"/>
  <c r="C8" i="4"/>
  <c r="H38" i="4" s="1"/>
  <c r="B7" i="4"/>
  <c r="E71" i="3"/>
  <c r="D71" i="3"/>
  <c r="A71" i="3"/>
  <c r="E70" i="3"/>
  <c r="E69" i="3"/>
  <c r="D69" i="3"/>
  <c r="A69" i="3"/>
  <c r="E68" i="3"/>
  <c r="E67" i="3"/>
  <c r="D67" i="3"/>
  <c r="A67" i="3"/>
  <c r="E66" i="3"/>
  <c r="E65" i="3"/>
  <c r="D65" i="3"/>
  <c r="A65" i="3"/>
  <c r="E64" i="3"/>
  <c r="E63" i="3"/>
  <c r="D63" i="3"/>
  <c r="A63" i="3"/>
  <c r="E62" i="3"/>
  <c r="E61" i="3"/>
  <c r="D61" i="3"/>
  <c r="A61" i="3"/>
  <c r="E60" i="3"/>
  <c r="E59" i="3"/>
  <c r="D59" i="3"/>
  <c r="A59" i="3"/>
  <c r="E58" i="3"/>
  <c r="E57" i="3"/>
  <c r="D57" i="3"/>
  <c r="A57" i="3"/>
  <c r="E56" i="3"/>
  <c r="E55" i="3"/>
  <c r="D55" i="3"/>
  <c r="A55" i="3"/>
  <c r="E54" i="3"/>
  <c r="E53" i="3"/>
  <c r="D53" i="3"/>
  <c r="A53" i="3"/>
  <c r="E52" i="3"/>
  <c r="E51" i="3"/>
  <c r="D51" i="3"/>
  <c r="A51" i="3"/>
  <c r="E50" i="3"/>
  <c r="E49" i="3"/>
  <c r="D49" i="3"/>
  <c r="A49" i="3"/>
  <c r="E48" i="3"/>
  <c r="E47" i="3"/>
  <c r="D47" i="3"/>
  <c r="A47" i="3"/>
  <c r="E46" i="3"/>
  <c r="E45" i="3"/>
  <c r="D45" i="3"/>
  <c r="A45" i="3"/>
  <c r="E44" i="3"/>
  <c r="E43" i="3"/>
  <c r="D43" i="3"/>
  <c r="A43" i="3"/>
  <c r="E42" i="3"/>
  <c r="E41" i="3"/>
  <c r="D41" i="3"/>
  <c r="A41" i="3"/>
  <c r="E40" i="3"/>
  <c r="E39" i="3"/>
  <c r="D39" i="3"/>
  <c r="A39" i="3"/>
  <c r="E38" i="3"/>
  <c r="E37" i="3"/>
  <c r="D37" i="3"/>
  <c r="A37" i="3"/>
  <c r="E36" i="3"/>
  <c r="E35" i="3"/>
  <c r="D35" i="3"/>
  <c r="A35" i="3"/>
  <c r="E34" i="3"/>
  <c r="E33" i="3"/>
  <c r="D33" i="3"/>
  <c r="A33" i="3"/>
  <c r="E32" i="3"/>
  <c r="E31" i="3"/>
  <c r="D31" i="3"/>
  <c r="A31" i="3"/>
  <c r="E30" i="3"/>
  <c r="E29" i="3"/>
  <c r="D29" i="3"/>
  <c r="A29" i="3"/>
  <c r="E28" i="3"/>
  <c r="E27" i="3"/>
  <c r="D27" i="3"/>
  <c r="A27" i="3"/>
  <c r="E26" i="3"/>
  <c r="E25" i="3"/>
  <c r="D25" i="3"/>
  <c r="A25" i="3"/>
  <c r="E24" i="3"/>
  <c r="E23" i="3"/>
  <c r="D23" i="3"/>
  <c r="A23" i="3"/>
  <c r="E22" i="3"/>
  <c r="E21" i="3"/>
  <c r="D21" i="3"/>
  <c r="A21" i="3"/>
  <c r="E20" i="3"/>
  <c r="E19" i="3"/>
  <c r="D19" i="3"/>
  <c r="E18" i="3"/>
  <c r="E17" i="3"/>
  <c r="D17" i="3"/>
  <c r="E16" i="3"/>
  <c r="E15" i="3"/>
  <c r="D15" i="3"/>
  <c r="E14" i="3"/>
  <c r="E13" i="3"/>
  <c r="D13" i="3"/>
  <c r="E12" i="3"/>
  <c r="E11" i="3"/>
  <c r="D11" i="3"/>
  <c r="E10" i="3"/>
  <c r="E9" i="3"/>
  <c r="D9" i="3"/>
  <c r="E8" i="3"/>
  <c r="E7" i="3"/>
  <c r="D7" i="3"/>
  <c r="A3" i="8"/>
  <c r="E6" i="3"/>
  <c r="B5" i="3"/>
  <c r="C4" i="3"/>
  <c r="B3" i="3"/>
  <c r="B37" i="2"/>
  <c r="B29" i="2"/>
  <c r="D20" i="2"/>
  <c r="E20" i="2" s="1"/>
  <c r="D18" i="2"/>
  <c r="D16" i="2"/>
  <c r="E7" i="2"/>
  <c r="D7" i="2"/>
  <c r="A7" i="2"/>
  <c r="A5" i="3" s="1"/>
  <c r="E6" i="2"/>
  <c r="A11" i="5" l="1"/>
  <c r="A39" i="5" s="1"/>
  <c r="E11" i="5"/>
  <c r="D11" i="4"/>
  <c r="A11" i="4"/>
  <c r="A39" i="4" s="1"/>
  <c r="E16" i="2"/>
  <c r="E18" i="2"/>
  <c r="A3" i="7"/>
  <c r="E11" i="4"/>
  <c r="C10" i="4"/>
  <c r="E8" i="6"/>
</calcChain>
</file>

<file path=xl/sharedStrings.xml><?xml version="1.0" encoding="utf-8"?>
<sst xmlns="http://schemas.openxmlformats.org/spreadsheetml/2006/main" count="252" uniqueCount="139">
  <si>
    <t>工事設計書</t>
    <phoneticPr fontId="7"/>
  </si>
  <si>
    <t>令和７年度</t>
    <rPh sb="0" eb="1">
      <t>レイ</t>
    </rPh>
    <rPh sb="1" eb="2">
      <t>ワ</t>
    </rPh>
    <rPh sb="3" eb="5">
      <t>ネンド</t>
    </rPh>
    <phoneticPr fontId="7"/>
  </si>
  <si>
    <t>部　　長</t>
  </si>
  <si>
    <t>課　　長</t>
    <rPh sb="0" eb="1">
      <t>カ</t>
    </rPh>
    <rPh sb="3" eb="4">
      <t>チョウ</t>
    </rPh>
    <phoneticPr fontId="7"/>
  </si>
  <si>
    <t>リーダー</t>
    <phoneticPr fontId="7"/>
  </si>
  <si>
    <t>グループ（担当者）</t>
    <rPh sb="5" eb="8">
      <t>タントウシャ</t>
    </rPh>
    <phoneticPr fontId="7"/>
  </si>
  <si>
    <t>審　　査</t>
    <rPh sb="0" eb="1">
      <t>シン</t>
    </rPh>
    <rPh sb="3" eb="4">
      <t>ジャ</t>
    </rPh>
    <phoneticPr fontId="7"/>
  </si>
  <si>
    <t>設　　計</t>
    <rPh sb="0" eb="1">
      <t>セツ</t>
    </rPh>
    <rPh sb="3" eb="4">
      <t>ケイ</t>
    </rPh>
    <phoneticPr fontId="7"/>
  </si>
  <si>
    <t>工　事</t>
    <phoneticPr fontId="7"/>
  </si>
  <si>
    <t>多文ス工第９号</t>
    <rPh sb="0" eb="1">
      <t>タ</t>
    </rPh>
    <rPh sb="1" eb="2">
      <t>ブン</t>
    </rPh>
    <rPh sb="3" eb="4">
      <t>コウ</t>
    </rPh>
    <rPh sb="4" eb="5">
      <t>ダイ</t>
    </rPh>
    <rPh sb="6" eb="7">
      <t>ゴウ</t>
    </rPh>
    <phoneticPr fontId="7"/>
  </si>
  <si>
    <t>番　号</t>
    <rPh sb="0" eb="1">
      <t>バン</t>
    </rPh>
    <rPh sb="2" eb="3">
      <t>ゴウ</t>
    </rPh>
    <phoneticPr fontId="7"/>
  </si>
  <si>
    <t>工事名</t>
    <phoneticPr fontId="7"/>
  </si>
  <si>
    <t>三の倉市民の里宿泊研修センター屋根等改修工事</t>
    <phoneticPr fontId="7"/>
  </si>
  <si>
    <t>施　工</t>
    <phoneticPr fontId="7"/>
  </si>
  <si>
    <t>多治見市三の倉町猪場37番地他</t>
    <phoneticPr fontId="1"/>
  </si>
  <si>
    <t>場　所</t>
    <rPh sb="0" eb="1">
      <t>バ</t>
    </rPh>
    <rPh sb="2" eb="3">
      <t>トコロ</t>
    </rPh>
    <phoneticPr fontId="7"/>
  </si>
  <si>
    <t>設計概要</t>
    <rPh sb="0" eb="1">
      <t>シツラ</t>
    </rPh>
    <rPh sb="1" eb="2">
      <t>ケイ</t>
    </rPh>
    <rPh sb="2" eb="3">
      <t>オオムネ</t>
    </rPh>
    <rPh sb="3" eb="4">
      <t>ヨウ</t>
    </rPh>
    <phoneticPr fontId="7"/>
  </si>
  <si>
    <t xml:space="preserve">　三の倉市民の里宿泊研修センターにおいて、屋根等の改修工事を行うもの。
＜施設概要＞
　竣工年月：平成元年５月
　構造規模：S造、地上２階、地下１階
　延べ面積：1659.86㎡
＜工事内容＞
・屋根防水改修工事　　　　１式　
</t>
    <phoneticPr fontId="7"/>
  </si>
  <si>
    <t>設　計</t>
    <rPh sb="0" eb="1">
      <t>シツラ</t>
    </rPh>
    <rPh sb="2" eb="3">
      <t>ケイ</t>
    </rPh>
    <phoneticPr fontId="7"/>
  </si>
  <si>
    <t>附帯</t>
    <rPh sb="0" eb="2">
      <t>フタイ</t>
    </rPh>
    <phoneticPr fontId="7"/>
  </si>
  <si>
    <t>変更</t>
    <rPh sb="0" eb="2">
      <t>ヘンコウ</t>
    </rPh>
    <phoneticPr fontId="7"/>
  </si>
  <si>
    <t>その他</t>
    <rPh sb="2" eb="3">
      <t>タ</t>
    </rPh>
    <phoneticPr fontId="7"/>
  </si>
  <si>
    <t>年月日</t>
    <rPh sb="0" eb="3">
      <t>ネンガッピ</t>
    </rPh>
    <phoneticPr fontId="7"/>
  </si>
  <si>
    <t>種　別</t>
    <rPh sb="0" eb="1">
      <t>タネ</t>
    </rPh>
    <rPh sb="2" eb="3">
      <t>ベツ</t>
    </rPh>
    <phoneticPr fontId="7"/>
  </si>
  <si>
    <t>（　　　）</t>
    <phoneticPr fontId="7"/>
  </si>
  <si>
    <t>入札の</t>
    <rPh sb="0" eb="2">
      <t>ニュウサツ</t>
    </rPh>
    <phoneticPr fontId="7"/>
  </si>
  <si>
    <t>現場説明</t>
    <rPh sb="0" eb="2">
      <t>ゲンバ</t>
    </rPh>
    <rPh sb="2" eb="4">
      <t>セツメイ</t>
    </rPh>
    <phoneticPr fontId="7"/>
  </si>
  <si>
    <t>別冊仕様書</t>
    <phoneticPr fontId="7"/>
  </si>
  <si>
    <t>その他</t>
    <phoneticPr fontId="7"/>
  </si>
  <si>
    <t>直営</t>
    <rPh sb="0" eb="2">
      <t>チョクエイ</t>
    </rPh>
    <phoneticPr fontId="7"/>
  </si>
  <si>
    <t>請負</t>
    <rPh sb="0" eb="2">
      <t>ウケオイ</t>
    </rPh>
    <phoneticPr fontId="7"/>
  </si>
  <si>
    <t>注　意</t>
    <rPh sb="0" eb="1">
      <t>チュウ</t>
    </rPh>
    <rPh sb="2" eb="3">
      <t>イ</t>
    </rPh>
    <phoneticPr fontId="7"/>
  </si>
  <si>
    <t>有・無</t>
    <rPh sb="0" eb="1">
      <t>ア</t>
    </rPh>
    <rPh sb="2" eb="3">
      <t>ナ</t>
    </rPh>
    <phoneticPr fontId="7"/>
  </si>
  <si>
    <t>方　法</t>
    <rPh sb="0" eb="1">
      <t>カタ</t>
    </rPh>
    <rPh sb="2" eb="3">
      <t>ホウ</t>
    </rPh>
    <phoneticPr fontId="7"/>
  </si>
  <si>
    <t>契約締結日</t>
    <rPh sb="0" eb="2">
      <t>ケイヤク</t>
    </rPh>
    <rPh sb="2" eb="4">
      <t>テイケツ</t>
    </rPh>
    <rPh sb="4" eb="5">
      <t>ビ</t>
    </rPh>
    <phoneticPr fontId="7"/>
  </si>
  <si>
    <t>～</t>
    <phoneticPr fontId="7"/>
  </si>
  <si>
    <t>工　期</t>
    <phoneticPr fontId="7"/>
  </si>
  <si>
    <t>工事着手の日から  日以内</t>
    <rPh sb="0" eb="2">
      <t>コウジ</t>
    </rPh>
    <rPh sb="2" eb="4">
      <t>チャクシュ</t>
    </rPh>
    <rPh sb="5" eb="6">
      <t>ヒ</t>
    </rPh>
    <rPh sb="10" eb="11">
      <t>ニチ</t>
    </rPh>
    <rPh sb="11" eb="13">
      <t>イナイ</t>
    </rPh>
    <phoneticPr fontId="7"/>
  </si>
  <si>
    <t>起 変</t>
    <rPh sb="0" eb="1">
      <t>キ</t>
    </rPh>
    <rPh sb="2" eb="3">
      <t>ヘン</t>
    </rPh>
    <phoneticPr fontId="7"/>
  </si>
  <si>
    <t>工 更</t>
    <phoneticPr fontId="7"/>
  </si>
  <si>
    <t>理</t>
    <rPh sb="0" eb="1">
      <t>リ</t>
    </rPh>
    <phoneticPr fontId="7"/>
  </si>
  <si>
    <t>由</t>
    <rPh sb="0" eb="1">
      <t>ユウ</t>
    </rPh>
    <phoneticPr fontId="7"/>
  </si>
  <si>
    <t>特</t>
    <rPh sb="0" eb="1">
      <t>トク</t>
    </rPh>
    <phoneticPr fontId="7"/>
  </si>
  <si>
    <t>記</t>
    <rPh sb="0" eb="1">
      <t>キ</t>
    </rPh>
    <phoneticPr fontId="7"/>
  </si>
  <si>
    <t>事</t>
    <rPh sb="0" eb="1">
      <t>ジ</t>
    </rPh>
    <phoneticPr fontId="7"/>
  </si>
  <si>
    <t>項</t>
    <rPh sb="0" eb="1">
      <t>コウ</t>
    </rPh>
    <phoneticPr fontId="7"/>
  </si>
  <si>
    <t>当　初　設　計　額</t>
    <rPh sb="0" eb="1">
      <t>トウ</t>
    </rPh>
    <rPh sb="2" eb="3">
      <t>ショ</t>
    </rPh>
    <rPh sb="4" eb="5">
      <t>シツラ</t>
    </rPh>
    <rPh sb="6" eb="7">
      <t>ケイ</t>
    </rPh>
    <rPh sb="8" eb="9">
      <t>ガク</t>
    </rPh>
    <phoneticPr fontId="7"/>
  </si>
  <si>
    <t>第　一　回　変　更　設　計　額</t>
    <rPh sb="0" eb="1">
      <t>ダイ</t>
    </rPh>
    <rPh sb="2" eb="3">
      <t>イッ</t>
    </rPh>
    <rPh sb="4" eb="5">
      <t>カイ</t>
    </rPh>
    <rPh sb="6" eb="7">
      <t>ヘン</t>
    </rPh>
    <rPh sb="8" eb="9">
      <t>サラ</t>
    </rPh>
    <rPh sb="10" eb="11">
      <t>シツラ</t>
    </rPh>
    <rPh sb="12" eb="13">
      <t>ケイ</t>
    </rPh>
    <rPh sb="14" eb="15">
      <t>ガク</t>
    </rPh>
    <phoneticPr fontId="7"/>
  </si>
  <si>
    <t>第　二　回　変　更　設　計　額</t>
    <rPh sb="0" eb="1">
      <t>ダイ</t>
    </rPh>
    <rPh sb="2" eb="3">
      <t>ニ</t>
    </rPh>
    <rPh sb="4" eb="5">
      <t>カイ</t>
    </rPh>
    <rPh sb="6" eb="7">
      <t>ヘン</t>
    </rPh>
    <rPh sb="8" eb="9">
      <t>サラ</t>
    </rPh>
    <rPh sb="10" eb="11">
      <t>シツラ</t>
    </rPh>
    <rPh sb="12" eb="13">
      <t>ケイ</t>
    </rPh>
    <rPh sb="14" eb="15">
      <t>ガク</t>
    </rPh>
    <phoneticPr fontId="7"/>
  </si>
  <si>
    <t>工事価格</t>
    <phoneticPr fontId="7"/>
  </si>
  <si>
    <t>消費税等相当額</t>
    <rPh sb="0" eb="1">
      <t>ケ</t>
    </rPh>
    <rPh sb="1" eb="2">
      <t>ヒ</t>
    </rPh>
    <rPh sb="2" eb="3">
      <t>ゼイ</t>
    </rPh>
    <rPh sb="3" eb="4">
      <t>トウ</t>
    </rPh>
    <rPh sb="4" eb="5">
      <t>ソウ</t>
    </rPh>
    <rPh sb="5" eb="6">
      <t>トウ</t>
    </rPh>
    <rPh sb="6" eb="7">
      <t>ガク</t>
    </rPh>
    <phoneticPr fontId="7"/>
  </si>
  <si>
    <t>総工事費</t>
    <phoneticPr fontId="7"/>
  </si>
  <si>
    <t>多治見市</t>
    <rPh sb="0" eb="1">
      <t>タ</t>
    </rPh>
    <rPh sb="1" eb="2">
      <t>オサム</t>
    </rPh>
    <rPh sb="2" eb="3">
      <t>ミ</t>
    </rPh>
    <rPh sb="3" eb="4">
      <t>シ</t>
    </rPh>
    <phoneticPr fontId="7"/>
  </si>
  <si>
    <t>名　　　　称</t>
  </si>
  <si>
    <t>仕　　　様</t>
  </si>
  <si>
    <t>数量</t>
  </si>
  <si>
    <t>単位</t>
  </si>
  <si>
    <t>単価</t>
  </si>
  <si>
    <t>金　額</t>
  </si>
  <si>
    <t>摘　　要</t>
  </si>
  <si>
    <t>Ａ</t>
    <phoneticPr fontId="20"/>
  </si>
  <si>
    <t>直接工事費</t>
    <phoneticPr fontId="20"/>
  </si>
  <si>
    <t>建築工事</t>
    <rPh sb="0" eb="2">
      <t>ケンチク</t>
    </rPh>
    <rPh sb="2" eb="4">
      <t>コウジ</t>
    </rPh>
    <phoneticPr fontId="20"/>
  </si>
  <si>
    <t>計</t>
    <rPh sb="0" eb="1">
      <t>ケイ</t>
    </rPh>
    <phoneticPr fontId="20"/>
  </si>
  <si>
    <t>Ｂ</t>
    <phoneticPr fontId="20"/>
  </si>
  <si>
    <t>共通費</t>
    <rPh sb="0" eb="2">
      <t>キョウツウ</t>
    </rPh>
    <rPh sb="2" eb="3">
      <t>ヒ</t>
    </rPh>
    <phoneticPr fontId="20"/>
  </si>
  <si>
    <t>a</t>
    <phoneticPr fontId="20"/>
  </si>
  <si>
    <t>共通仮設費</t>
    <rPh sb="0" eb="2">
      <t>キョウツウ</t>
    </rPh>
    <rPh sb="2" eb="4">
      <t>カセツ</t>
    </rPh>
    <rPh sb="4" eb="5">
      <t>ヒ</t>
    </rPh>
    <phoneticPr fontId="20"/>
  </si>
  <si>
    <t>式</t>
    <rPh sb="0" eb="1">
      <t>シキ</t>
    </rPh>
    <phoneticPr fontId="20"/>
  </si>
  <si>
    <t>b</t>
    <phoneticPr fontId="20"/>
  </si>
  <si>
    <t>現場管理費</t>
    <rPh sb="0" eb="2">
      <t>ゲンバ</t>
    </rPh>
    <rPh sb="2" eb="5">
      <t>カンリヒ</t>
    </rPh>
    <phoneticPr fontId="20"/>
  </si>
  <si>
    <t>c</t>
    <phoneticPr fontId="20"/>
  </si>
  <si>
    <t>一般管理費等</t>
    <rPh sb="0" eb="2">
      <t>イッパン</t>
    </rPh>
    <rPh sb="2" eb="6">
      <t>カンリヒトウ</t>
    </rPh>
    <phoneticPr fontId="20"/>
  </si>
  <si>
    <t>Ａ（直接工事費）＋Ｂ（共通費）</t>
    <phoneticPr fontId="20"/>
  </si>
  <si>
    <t>Ｃ</t>
    <phoneticPr fontId="20"/>
  </si>
  <si>
    <t>消費税等相当額</t>
    <rPh sb="0" eb="3">
      <t>ショウヒゼイ</t>
    </rPh>
    <rPh sb="3" eb="4">
      <t>トウ</t>
    </rPh>
    <rPh sb="4" eb="7">
      <t>ソウトウガク</t>
    </rPh>
    <phoneticPr fontId="20"/>
  </si>
  <si>
    <t>Ｄ</t>
    <phoneticPr fontId="20"/>
  </si>
  <si>
    <t>直接仮設工事</t>
    <rPh sb="0" eb="2">
      <t>チョクセツ</t>
    </rPh>
    <rPh sb="2" eb="4">
      <t>カセツ</t>
    </rPh>
    <rPh sb="4" eb="6">
      <t>コウジ</t>
    </rPh>
    <phoneticPr fontId="20"/>
  </si>
  <si>
    <t>屋根防水改修工事</t>
    <rPh sb="0" eb="2">
      <t>ヤネ</t>
    </rPh>
    <rPh sb="2" eb="4">
      <t>ボウスイ</t>
    </rPh>
    <rPh sb="4" eb="6">
      <t>カイシュウ</t>
    </rPh>
    <rPh sb="6" eb="8">
      <t>コウジ</t>
    </rPh>
    <phoneticPr fontId="20"/>
  </si>
  <si>
    <t>合　計</t>
    <rPh sb="0" eb="1">
      <t>ゴウ</t>
    </rPh>
    <rPh sb="2" eb="3">
      <t>ケイ</t>
    </rPh>
    <phoneticPr fontId="20"/>
  </si>
  <si>
    <t>共通仮設費</t>
    <rPh sb="0" eb="2">
      <t>キョウツウ</t>
    </rPh>
    <rPh sb="2" eb="5">
      <t>カセツヒ</t>
    </rPh>
    <phoneticPr fontId="20"/>
  </si>
  <si>
    <t>漏水調査費用含む</t>
    <rPh sb="0" eb="2">
      <t>ロウスイ</t>
    </rPh>
    <rPh sb="2" eb="4">
      <t>チョウサ</t>
    </rPh>
    <rPh sb="4" eb="6">
      <t>ヒヨウ</t>
    </rPh>
    <rPh sb="6" eb="7">
      <t>フク</t>
    </rPh>
    <phoneticPr fontId="20"/>
  </si>
  <si>
    <t>共通仮設費内訳</t>
    <rPh sb="0" eb="2">
      <t>キョウツウ</t>
    </rPh>
    <rPh sb="2" eb="4">
      <t>カセツ</t>
    </rPh>
    <rPh sb="4" eb="5">
      <t>ヒ</t>
    </rPh>
    <rPh sb="5" eb="7">
      <t>ウチワケ</t>
    </rPh>
    <phoneticPr fontId="20"/>
  </si>
  <si>
    <t>新営</t>
  </si>
  <si>
    <t>仮囲い</t>
    <rPh sb="0" eb="1">
      <t>カリ</t>
    </rPh>
    <rPh sb="1" eb="2">
      <t>カコ</t>
    </rPh>
    <phoneticPr fontId="20"/>
  </si>
  <si>
    <t>ｍ</t>
    <phoneticPr fontId="20"/>
  </si>
  <si>
    <t>小計</t>
    <rPh sb="0" eb="1">
      <t>ショウ</t>
    </rPh>
    <rPh sb="1" eb="2">
      <t>ケイ</t>
    </rPh>
    <phoneticPr fontId="20"/>
  </si>
  <si>
    <t>現場管理費内訳</t>
    <rPh sb="0" eb="2">
      <t>ゲンバ</t>
    </rPh>
    <rPh sb="2" eb="5">
      <t>カンリヒ</t>
    </rPh>
    <rPh sb="4" eb="5">
      <t>ヒ</t>
    </rPh>
    <rPh sb="5" eb="7">
      <t>ウチワケ</t>
    </rPh>
    <phoneticPr fontId="20"/>
  </si>
  <si>
    <t>一般管理費等</t>
    <rPh sb="0" eb="2">
      <t>イッパン</t>
    </rPh>
    <rPh sb="2" eb="5">
      <t>カンリヒ</t>
    </rPh>
    <rPh sb="5" eb="6">
      <t>トウ</t>
    </rPh>
    <phoneticPr fontId="20"/>
  </si>
  <si>
    <t>屋根用足場　5.0寸勾配</t>
    <phoneticPr fontId="20"/>
  </si>
  <si>
    <t>単管足場</t>
    <phoneticPr fontId="20"/>
  </si>
  <si>
    <t>m2</t>
    <phoneticPr fontId="20"/>
  </si>
  <si>
    <t>手すり先行方式</t>
    <rPh sb="0" eb="1">
      <t>テ</t>
    </rPh>
    <rPh sb="3" eb="5">
      <t>センコウ</t>
    </rPh>
    <rPh sb="5" eb="7">
      <t>ホウシキ</t>
    </rPh>
    <phoneticPr fontId="20"/>
  </si>
  <si>
    <t>外部足場</t>
    <phoneticPr fontId="20"/>
  </si>
  <si>
    <t>くさび緊結式足場 W900　階段･足場板共</t>
    <phoneticPr fontId="20"/>
  </si>
  <si>
    <t>荷揚げスペース</t>
    <rPh sb="0" eb="2">
      <t>ニア</t>
    </rPh>
    <phoneticPr fontId="20"/>
  </si>
  <si>
    <t>外部足場階段</t>
    <phoneticPr fontId="20"/>
  </si>
  <si>
    <t>H5.4ｍ</t>
    <phoneticPr fontId="20"/>
  </si>
  <si>
    <t>外部養生費</t>
    <phoneticPr fontId="20"/>
  </si>
  <si>
    <t>メッシュシート</t>
    <phoneticPr fontId="20"/>
  </si>
  <si>
    <t>㎡</t>
    <phoneticPr fontId="20"/>
  </si>
  <si>
    <t>仮設材搬入費</t>
    <phoneticPr fontId="20"/>
  </si>
  <si>
    <t>材料搬入費</t>
    <phoneticPr fontId="20"/>
  </si>
  <si>
    <t>荷上げ等労務費</t>
    <phoneticPr fontId="20"/>
  </si>
  <si>
    <t>ﾚｯｶｰ費共</t>
    <phoneticPr fontId="20"/>
  </si>
  <si>
    <t>清掃･片付け</t>
    <phoneticPr fontId="20"/>
  </si>
  <si>
    <t>高圧水洗浄</t>
    <phoneticPr fontId="19"/>
  </si>
  <si>
    <t>5寸勾配　10～15MPa</t>
    <phoneticPr fontId="19"/>
  </si>
  <si>
    <t>ｍ</t>
    <phoneticPr fontId="19"/>
  </si>
  <si>
    <t>X-2H相当　1成分形高強度形ウレタン塗膜防水2回塗</t>
    <rPh sb="14" eb="15">
      <t>カタ</t>
    </rPh>
    <phoneticPr fontId="19"/>
  </si>
  <si>
    <t>平場屋根：下処理</t>
    <phoneticPr fontId="19"/>
  </si>
  <si>
    <t>（金属下地用プライマー塗布）</t>
    <phoneticPr fontId="19"/>
  </si>
  <si>
    <t>㎡</t>
    <phoneticPr fontId="19"/>
  </si>
  <si>
    <t>X-2H相当</t>
    <phoneticPr fontId="19"/>
  </si>
  <si>
    <t>平場屋根：仕上</t>
    <phoneticPr fontId="19"/>
  </si>
  <si>
    <t>2成分形アクリルウレタン　トップコート仕上</t>
    <phoneticPr fontId="19"/>
  </si>
  <si>
    <t>棟・谷：下処理</t>
    <phoneticPr fontId="19"/>
  </si>
  <si>
    <t>棟・谷：仕上</t>
    <phoneticPr fontId="19"/>
  </si>
  <si>
    <t>トップライト立上：下処理</t>
    <phoneticPr fontId="19"/>
  </si>
  <si>
    <t>トップライト立上：仕上</t>
    <phoneticPr fontId="19"/>
  </si>
  <si>
    <t>アンテナ柱脚処理</t>
    <phoneticPr fontId="19"/>
  </si>
  <si>
    <t>MS-2 15*15</t>
    <phoneticPr fontId="19"/>
  </si>
  <si>
    <t>ヶ所</t>
    <rPh sb="1" eb="2">
      <t>ショ</t>
    </rPh>
    <phoneticPr fontId="19"/>
  </si>
  <si>
    <t>棟シーリング　打替</t>
    <phoneticPr fontId="19"/>
  </si>
  <si>
    <t>両サイド</t>
    <phoneticPr fontId="19"/>
  </si>
  <si>
    <t>MS-2 15*15　撤去共</t>
    <phoneticPr fontId="19"/>
  </si>
  <si>
    <t>谷シーリング</t>
    <phoneticPr fontId="19"/>
  </si>
  <si>
    <t>トップライト廻り</t>
    <phoneticPr fontId="19"/>
  </si>
  <si>
    <t>防水端部と板金端部</t>
    <phoneticPr fontId="19"/>
  </si>
  <si>
    <t>鋼板重ねジョイント</t>
    <phoneticPr fontId="19"/>
  </si>
  <si>
    <t>横葺きのライン</t>
    <phoneticPr fontId="19"/>
  </si>
  <si>
    <t>シーリング　</t>
    <phoneticPr fontId="19"/>
  </si>
  <si>
    <t>MS-2 10*10</t>
    <phoneticPr fontId="19"/>
  </si>
  <si>
    <t>本工事</t>
  </si>
  <si>
    <t>工事</t>
  </si>
  <si>
    <t>専門工事</t>
  </si>
  <si>
    <t/>
  </si>
  <si>
    <t>分割請負</t>
  </si>
  <si>
    <t>参　考　数　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</si>
</sst>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411]ggge&quot;年度&quot;"/>
    <numFmt numFmtId="177" formatCode="[$-411]ggge&quot;年&quot;m&quot;月&quot;d&quot;日&quot;;@"/>
    <numFmt numFmtId="178" formatCode="0.0_);[Red]\(0.0\)"/>
    <numFmt numFmtId="179" formatCode="#,###;#,##0"/>
    <numFmt numFmtId="180" formatCode="#,##0.0?;\▲#,##0.0?"/>
    <numFmt numFmtId="181" formatCode="#,##0_ "/>
    <numFmt numFmtId="182" formatCode="#,##0.0_);[Red]\(#,##0.0\)"/>
    <numFmt numFmtId="183" formatCode="&quot;工期 &quot;General&quot;か月&quot;"/>
    <numFmt numFmtId="185" formatCode="&quot;共通仮設費率　&quot;General\ &quot;%&quot;"/>
    <numFmt numFmtId="186" formatCode="&quot;主な工事：&quot;General"/>
    <numFmt numFmtId="187" formatCode="#,##0.0?;\-#,##0.0?"/>
  </numFmts>
  <fonts count="30" x14ac:knownFonts="1">
    <font>
      <sz val="11"/>
      <name val="ＭＳ Ｐゴシック"/>
      <family val="3"/>
      <charset val="128"/>
    </font>
    <font>
      <sz val="11"/>
      <name val="ＭＳ Ｐ明朝"/>
      <family val="1"/>
      <charset val="128"/>
    </font>
    <font>
      <sz val="11"/>
      <name val="ＭＳ 明朝"/>
      <family val="1"/>
      <charset val="128"/>
    </font>
    <font>
      <sz val="6"/>
      <name val="游ゴシック"/>
      <family val="2"/>
      <charset val="128"/>
      <scheme val="minor"/>
    </font>
    <font>
      <sz val="22"/>
      <color rgb="FFFF0000"/>
      <name val="ＭＳ 明朝"/>
      <family val="1"/>
      <charset val="128"/>
    </font>
    <font>
      <b/>
      <u/>
      <sz val="12"/>
      <color rgb="FFFFFF00"/>
      <name val="ＭＳ ゴシック"/>
      <family val="3"/>
      <charset val="128"/>
    </font>
    <font>
      <sz val="11"/>
      <name val="ＭＳ ゴシック"/>
      <family val="3"/>
      <charset val="128"/>
    </font>
    <font>
      <sz val="6"/>
      <name val="ＭＳ Ｐ明朝"/>
      <family val="1"/>
      <charset val="128"/>
    </font>
    <font>
      <sz val="20"/>
      <name val="ＭＳ 明朝"/>
      <family val="1"/>
      <charset val="128"/>
    </font>
    <font>
      <sz val="12"/>
      <name val="ＭＳ 明朝"/>
      <family val="1"/>
      <charset val="128"/>
    </font>
    <font>
      <sz val="14"/>
      <name val="ＭＳ 明朝"/>
      <family val="1"/>
      <charset val="128"/>
    </font>
    <font>
      <b/>
      <sz val="10"/>
      <color rgb="FFFFFF00"/>
      <name val="ＭＳ ゴシック"/>
      <family val="3"/>
      <charset val="128"/>
    </font>
    <font>
      <sz val="11"/>
      <name val="ＭＳ Ｐゴシック"/>
      <family val="3"/>
      <charset val="128"/>
    </font>
    <font>
      <b/>
      <sz val="12"/>
      <color rgb="FFFFFF00"/>
      <name val="ＭＳ ゴシック"/>
      <family val="3"/>
      <charset val="128"/>
    </font>
    <font>
      <b/>
      <sz val="11"/>
      <color rgb="FFFFFF00"/>
      <name val="ＭＳ ゴシック"/>
      <family val="3"/>
      <charset val="128"/>
    </font>
    <font>
      <sz val="10"/>
      <name val="ＭＳ 明朝"/>
      <family val="1"/>
      <charset val="128"/>
    </font>
    <font>
      <sz val="10"/>
      <color rgb="FFFF0000"/>
      <name val="ＭＳ 明朝"/>
      <family val="1"/>
      <charset val="128"/>
    </font>
    <font>
      <sz val="16"/>
      <name val="ＭＳ 明朝"/>
      <family val="1"/>
      <charset val="128"/>
    </font>
    <font>
      <sz val="16"/>
      <color rgb="FFFF0000"/>
      <name val="ＭＳ 明朝"/>
      <family val="1"/>
      <charset val="128"/>
    </font>
    <font>
      <sz val="6"/>
      <name val="ＭＳ Ｐゴシック"/>
      <family val="3"/>
      <charset val="128"/>
    </font>
    <font>
      <sz val="7"/>
      <name val="ＭＳ Ｐ明朝"/>
      <family val="1"/>
      <charset val="128"/>
    </font>
    <font>
      <sz val="9"/>
      <color indexed="10"/>
      <name val="ＭＳ 明朝"/>
      <family val="1"/>
      <charset val="128"/>
    </font>
    <font>
      <sz val="10"/>
      <color indexed="10"/>
      <name val="ＭＳ 明朝"/>
      <family val="1"/>
      <charset val="128"/>
    </font>
    <font>
      <sz val="9"/>
      <name val="ＭＳ 明朝"/>
      <family val="1"/>
      <charset val="128"/>
    </font>
    <font>
      <sz val="9"/>
      <color rgb="FFFF0000"/>
      <name val="ＭＳ 明朝"/>
      <family val="1"/>
      <charset val="128"/>
    </font>
    <font>
      <b/>
      <sz val="10"/>
      <color rgb="FFFF0000"/>
      <name val="ＭＳ 明朝"/>
      <family val="1"/>
      <charset val="128"/>
    </font>
    <font>
      <sz val="10"/>
      <color theme="1"/>
      <name val="ＭＳ 明朝"/>
      <family val="1"/>
      <charset val="128"/>
    </font>
    <font>
      <sz val="10"/>
      <color rgb="FF002060"/>
      <name val="ＭＳ 明朝"/>
      <family val="1"/>
      <charset val="128"/>
    </font>
    <font>
      <sz val="10"/>
      <color indexed="8"/>
      <name val="ＭＳ 明朝"/>
      <family val="1"/>
      <charset val="128"/>
    </font>
    <font>
      <sz val="11"/>
      <color rgb="FFFF0000"/>
      <name val="ＭＳ Ｐゴシック"/>
      <family val="3"/>
      <charset val="128"/>
    </font>
  </fonts>
  <fills count="2">
    <fill>
      <patternFill patternType="none"/>
    </fill>
    <fill>
      <patternFill patternType="gray125"/>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right style="hair">
        <color indexed="64"/>
      </right>
      <top/>
      <bottom/>
      <diagonal/>
    </border>
    <border>
      <left style="hair">
        <color indexed="64"/>
      </left>
      <right style="hair">
        <color indexed="64"/>
      </right>
      <top/>
      <bottom/>
      <diagonal/>
    </border>
    <border>
      <left/>
      <right style="thin">
        <color indexed="64"/>
      </right>
      <top/>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s>
  <cellStyleXfs count="4">
    <xf numFmtId="0" fontId="0" fillId="0" borderId="0"/>
    <xf numFmtId="38" fontId="12" fillId="0" borderId="0" applyFont="0" applyFill="0" applyBorder="0" applyAlignment="0" applyProtection="0"/>
    <xf numFmtId="0" fontId="1" fillId="0" borderId="0"/>
    <xf numFmtId="0" fontId="10" fillId="0" borderId="0"/>
  </cellStyleXfs>
  <cellXfs count="326">
    <xf numFmtId="0" fontId="0" fillId="0" borderId="0" xfId="0"/>
    <xf numFmtId="0" fontId="9" fillId="0" borderId="11" xfId="2" applyFont="1" applyFill="1" applyBorder="1" applyAlignment="1" applyProtection="1">
      <alignment horizontal="center" vertical="center" shrinkToFit="1"/>
      <protection locked="0"/>
    </xf>
    <xf numFmtId="0" fontId="9" fillId="0" borderId="12" xfId="2" applyFont="1" applyFill="1" applyBorder="1" applyAlignment="1" applyProtection="1">
      <alignment horizontal="center" vertical="center" shrinkToFit="1"/>
      <protection locked="0"/>
    </xf>
    <xf numFmtId="0" fontId="9" fillId="0" borderId="18" xfId="2" applyFont="1" applyFill="1" applyBorder="1" applyAlignment="1" applyProtection="1">
      <alignment horizontal="center" vertical="center" shrinkToFit="1"/>
      <protection locked="0"/>
    </xf>
    <xf numFmtId="0" fontId="9" fillId="0" borderId="19" xfId="2" applyFont="1" applyFill="1" applyBorder="1" applyAlignment="1" applyProtection="1">
      <alignment horizontal="center" vertical="center" shrinkToFit="1"/>
      <protection locked="0"/>
    </xf>
    <xf numFmtId="0" fontId="9" fillId="0" borderId="11" xfId="2" applyFont="1" applyFill="1" applyBorder="1" applyAlignment="1" applyProtection="1">
      <alignment horizontal="left" vertical="center" indent="1" shrinkToFit="1"/>
      <protection locked="0"/>
    </xf>
    <xf numFmtId="0" fontId="9" fillId="0" borderId="14" xfId="2" applyFont="1" applyFill="1" applyBorder="1" applyAlignment="1" applyProtection="1">
      <alignment horizontal="left" vertical="center" indent="1" shrinkToFit="1"/>
      <protection locked="0"/>
    </xf>
    <xf numFmtId="0" fontId="9" fillId="0" borderId="12" xfId="2" applyFont="1" applyFill="1" applyBorder="1" applyAlignment="1" applyProtection="1">
      <alignment horizontal="left" vertical="center" indent="1" shrinkToFit="1"/>
      <protection locked="0"/>
    </xf>
    <xf numFmtId="0" fontId="9" fillId="0" borderId="24" xfId="2" applyFont="1" applyFill="1" applyBorder="1" applyAlignment="1" applyProtection="1">
      <alignment horizontal="left" vertical="center" indent="1" shrinkToFit="1"/>
      <protection locked="0"/>
    </xf>
    <xf numFmtId="0" fontId="9" fillId="0" borderId="10" xfId="2" applyFont="1" applyFill="1" applyBorder="1" applyAlignment="1" applyProtection="1">
      <alignment horizontal="left" vertical="center" indent="1" shrinkToFit="1"/>
      <protection locked="0"/>
    </xf>
    <xf numFmtId="0" fontId="9" fillId="0" borderId="0" xfId="2" applyFont="1" applyFill="1" applyBorder="1" applyAlignment="1" applyProtection="1">
      <alignment horizontal="left" vertical="center" indent="1" shrinkToFit="1"/>
      <protection locked="0"/>
    </xf>
    <xf numFmtId="0" fontId="9" fillId="0" borderId="26" xfId="2" applyFont="1" applyFill="1" applyBorder="1" applyAlignment="1" applyProtection="1">
      <alignment horizontal="left" vertical="center" indent="1" shrinkToFit="1"/>
      <protection locked="0"/>
    </xf>
    <xf numFmtId="0" fontId="9" fillId="0" borderId="28" xfId="2" applyFont="1" applyFill="1" applyBorder="1" applyAlignment="1" applyProtection="1">
      <alignment horizontal="left" vertical="center" indent="1" shrinkToFit="1"/>
      <protection locked="0"/>
    </xf>
    <xf numFmtId="0" fontId="9" fillId="0" borderId="18" xfId="2" applyFont="1" applyFill="1" applyBorder="1" applyAlignment="1" applyProtection="1">
      <alignment horizontal="left" vertical="center" indent="1" shrinkToFit="1"/>
      <protection locked="0"/>
    </xf>
    <xf numFmtId="0" fontId="9" fillId="0" borderId="21" xfId="2" applyFont="1" applyFill="1" applyBorder="1" applyAlignment="1" applyProtection="1">
      <alignment horizontal="left" vertical="center" indent="1" shrinkToFit="1"/>
      <protection locked="0"/>
    </xf>
    <xf numFmtId="0" fontId="9" fillId="0" borderId="19" xfId="2" applyFont="1" applyFill="1" applyBorder="1" applyAlignment="1" applyProtection="1">
      <alignment horizontal="left" vertical="center" indent="1" shrinkToFit="1"/>
      <protection locked="0"/>
    </xf>
    <xf numFmtId="0" fontId="9" fillId="0" borderId="30" xfId="2" applyFont="1" applyFill="1" applyBorder="1" applyAlignment="1" applyProtection="1">
      <alignment horizontal="left" vertical="center" indent="1" shrinkToFit="1"/>
      <protection locked="0"/>
    </xf>
    <xf numFmtId="0" fontId="9" fillId="0" borderId="11" xfId="2" applyFont="1" applyFill="1" applyBorder="1" applyAlignment="1" applyProtection="1">
      <alignment horizontal="left" vertical="top" wrapText="1"/>
      <protection locked="0"/>
    </xf>
    <xf numFmtId="0" fontId="9" fillId="0" borderId="14" xfId="2" applyFont="1" applyFill="1" applyBorder="1" applyAlignment="1" applyProtection="1">
      <alignment horizontal="left" vertical="top" wrapText="1"/>
      <protection locked="0"/>
    </xf>
    <xf numFmtId="0" fontId="9" fillId="0" borderId="12" xfId="2" applyFont="1" applyFill="1" applyBorder="1" applyAlignment="1" applyProtection="1">
      <alignment horizontal="left" vertical="top" wrapText="1"/>
      <protection locked="0"/>
    </xf>
    <xf numFmtId="177" fontId="9" fillId="0" borderId="0" xfId="2" applyNumberFormat="1" applyFont="1" applyFill="1" applyBorder="1" applyAlignment="1" applyProtection="1">
      <alignment horizontal="center" vertical="center" shrinkToFit="1"/>
      <protection locked="0"/>
    </xf>
    <xf numFmtId="0" fontId="9" fillId="0" borderId="10" xfId="2" applyFont="1" applyFill="1" applyBorder="1" applyAlignment="1" applyProtection="1">
      <alignment horizontal="left" vertical="top" wrapText="1"/>
      <protection locked="0"/>
    </xf>
    <xf numFmtId="0" fontId="9" fillId="0" borderId="0" xfId="2" applyFont="1" applyFill="1" applyBorder="1" applyAlignment="1" applyProtection="1">
      <alignment horizontal="left" vertical="top" wrapText="1"/>
      <protection locked="0"/>
    </xf>
    <xf numFmtId="0" fontId="9" fillId="0" borderId="26" xfId="2" applyFont="1" applyFill="1" applyBorder="1" applyAlignment="1" applyProtection="1">
      <alignment horizontal="left" vertical="top" wrapText="1"/>
      <protection locked="0"/>
    </xf>
    <xf numFmtId="177" fontId="9" fillId="0" borderId="11" xfId="2" applyNumberFormat="1" applyFont="1" applyFill="1" applyBorder="1" applyAlignment="1" applyProtection="1">
      <alignment horizontal="center" vertical="center" shrinkToFit="1"/>
      <protection locked="0"/>
    </xf>
    <xf numFmtId="177" fontId="9" fillId="0" borderId="14" xfId="2" applyNumberFormat="1" applyFont="1" applyFill="1" applyBorder="1" applyAlignment="1" applyProtection="1">
      <alignment horizontal="center" vertical="center" shrinkToFit="1"/>
      <protection locked="0"/>
    </xf>
    <xf numFmtId="177" fontId="9" fillId="0" borderId="24" xfId="2" applyNumberFormat="1" applyFont="1" applyFill="1" applyBorder="1" applyAlignment="1" applyProtection="1">
      <alignment horizontal="center" vertical="center" shrinkToFit="1"/>
      <protection locked="0"/>
    </xf>
    <xf numFmtId="177" fontId="9" fillId="0" borderId="10" xfId="2" applyNumberFormat="1" applyFont="1" applyFill="1" applyBorder="1" applyAlignment="1" applyProtection="1">
      <alignment horizontal="center" vertical="center" shrinkToFit="1"/>
      <protection locked="0"/>
    </xf>
    <xf numFmtId="177" fontId="9" fillId="0" borderId="28" xfId="2" applyNumberFormat="1" applyFont="1" applyFill="1" applyBorder="1" applyAlignment="1" applyProtection="1">
      <alignment horizontal="center" vertical="center" shrinkToFit="1"/>
      <protection locked="0"/>
    </xf>
    <xf numFmtId="0" fontId="14" fillId="0" borderId="0" xfId="2" applyFont="1" applyFill="1"/>
    <xf numFmtId="177" fontId="9" fillId="0" borderId="18" xfId="2" applyNumberFormat="1" applyFont="1" applyFill="1" applyBorder="1" applyAlignment="1" applyProtection="1">
      <alignment horizontal="center" vertical="center" shrinkToFit="1"/>
      <protection locked="0"/>
    </xf>
    <xf numFmtId="177" fontId="9" fillId="0" borderId="21" xfId="2" applyNumberFormat="1" applyFont="1" applyFill="1" applyBorder="1" applyAlignment="1" applyProtection="1">
      <alignment horizontal="center" vertical="center" shrinkToFit="1"/>
      <protection locked="0"/>
    </xf>
    <xf numFmtId="177" fontId="9" fillId="0" borderId="30" xfId="2" applyNumberFormat="1" applyFont="1" applyFill="1" applyBorder="1" applyAlignment="1" applyProtection="1">
      <alignment horizontal="center" vertical="center" shrinkToFit="1"/>
      <protection locked="0"/>
    </xf>
    <xf numFmtId="0" fontId="15" fillId="0" borderId="11" xfId="2" applyFont="1" applyFill="1" applyBorder="1" applyAlignment="1" applyProtection="1">
      <alignment horizontal="left" vertical="center" wrapText="1"/>
      <protection locked="0"/>
    </xf>
    <xf numFmtId="0" fontId="15" fillId="0" borderId="14" xfId="2" applyFont="1" applyFill="1" applyBorder="1" applyAlignment="1" applyProtection="1">
      <alignment horizontal="left" vertical="center" wrapText="1"/>
      <protection locked="0"/>
    </xf>
    <xf numFmtId="0" fontId="15" fillId="0" borderId="24" xfId="2" applyFont="1" applyFill="1" applyBorder="1" applyAlignment="1" applyProtection="1">
      <alignment horizontal="left" vertical="center" wrapText="1"/>
      <protection locked="0"/>
    </xf>
    <xf numFmtId="0" fontId="15" fillId="0" borderId="10" xfId="2" applyFont="1" applyFill="1" applyBorder="1" applyAlignment="1" applyProtection="1">
      <alignment horizontal="left" vertical="center" wrapText="1"/>
      <protection locked="0"/>
    </xf>
    <xf numFmtId="0" fontId="15" fillId="0" borderId="0" xfId="2" applyFont="1" applyFill="1" applyBorder="1" applyAlignment="1" applyProtection="1">
      <alignment horizontal="left" vertical="center" wrapText="1"/>
      <protection locked="0"/>
    </xf>
    <xf numFmtId="0" fontId="15" fillId="0" borderId="28" xfId="2" applyFont="1" applyFill="1" applyBorder="1" applyAlignment="1" applyProtection="1">
      <alignment horizontal="left" vertical="center" wrapText="1"/>
      <protection locked="0"/>
    </xf>
    <xf numFmtId="0" fontId="15" fillId="0" borderId="18" xfId="2" applyFont="1" applyFill="1" applyBorder="1" applyAlignment="1" applyProtection="1">
      <alignment horizontal="left" vertical="center" wrapText="1"/>
      <protection locked="0"/>
    </xf>
    <xf numFmtId="0" fontId="15" fillId="0" borderId="21" xfId="2" applyFont="1" applyFill="1" applyBorder="1" applyAlignment="1" applyProtection="1">
      <alignment horizontal="left" vertical="center" wrapText="1"/>
      <protection locked="0"/>
    </xf>
    <xf numFmtId="0" fontId="15" fillId="0" borderId="30" xfId="2" applyFont="1" applyFill="1" applyBorder="1" applyAlignment="1" applyProtection="1">
      <alignment horizontal="left" vertical="center" wrapText="1"/>
      <protection locked="0"/>
    </xf>
    <xf numFmtId="0" fontId="16" fillId="0" borderId="11" xfId="2" applyFont="1" applyFill="1" applyBorder="1" applyAlignment="1" applyProtection="1">
      <alignment horizontal="left" vertical="top" wrapText="1"/>
      <protection locked="0"/>
    </xf>
    <xf numFmtId="0" fontId="16" fillId="0" borderId="14" xfId="2" applyFont="1" applyFill="1" applyBorder="1" applyAlignment="1" applyProtection="1">
      <alignment horizontal="left" vertical="top" wrapText="1"/>
      <protection locked="0"/>
    </xf>
    <xf numFmtId="0" fontId="16" fillId="0" borderId="24" xfId="2" applyFont="1" applyFill="1" applyBorder="1" applyAlignment="1" applyProtection="1">
      <alignment horizontal="left" vertical="top" wrapText="1"/>
      <protection locked="0"/>
    </xf>
    <xf numFmtId="0" fontId="16" fillId="0" borderId="10" xfId="2" applyFont="1" applyFill="1" applyBorder="1" applyAlignment="1" applyProtection="1">
      <alignment horizontal="left" vertical="top" wrapText="1"/>
      <protection locked="0"/>
    </xf>
    <xf numFmtId="0" fontId="16" fillId="0" borderId="0" xfId="2" applyFont="1" applyFill="1" applyBorder="1" applyAlignment="1" applyProtection="1">
      <alignment horizontal="left" vertical="top" wrapText="1"/>
      <protection locked="0"/>
    </xf>
    <xf numFmtId="0" fontId="16" fillId="0" borderId="28" xfId="2" applyFont="1" applyFill="1" applyBorder="1" applyAlignment="1" applyProtection="1">
      <alignment horizontal="left" vertical="top" wrapText="1"/>
      <protection locked="0"/>
    </xf>
    <xf numFmtId="0" fontId="9" fillId="0" borderId="32" xfId="2" applyFont="1" applyFill="1" applyBorder="1" applyAlignment="1" applyProtection="1">
      <alignment horizontal="left" vertical="top" wrapText="1"/>
      <protection locked="0"/>
    </xf>
    <xf numFmtId="0" fontId="9" fillId="0" borderId="1" xfId="2" applyFont="1" applyFill="1" applyBorder="1" applyAlignment="1" applyProtection="1">
      <alignment horizontal="left" vertical="top" wrapText="1"/>
      <protection locked="0"/>
    </xf>
    <xf numFmtId="0" fontId="9" fillId="0" borderId="33" xfId="2" applyFont="1" applyFill="1" applyBorder="1" applyAlignment="1" applyProtection="1">
      <alignment horizontal="left" vertical="top" wrapText="1"/>
      <protection locked="0"/>
    </xf>
    <xf numFmtId="0" fontId="16" fillId="0" borderId="32" xfId="2" applyFont="1" applyFill="1" applyBorder="1" applyAlignment="1" applyProtection="1">
      <alignment horizontal="left" vertical="top" wrapText="1"/>
      <protection locked="0"/>
    </xf>
    <xf numFmtId="0" fontId="16" fillId="0" borderId="1" xfId="2" applyFont="1" applyFill="1" applyBorder="1" applyAlignment="1" applyProtection="1">
      <alignment horizontal="left" vertical="top" wrapText="1"/>
      <protection locked="0"/>
    </xf>
    <xf numFmtId="0" fontId="16" fillId="0" borderId="35" xfId="2" applyFont="1" applyFill="1" applyBorder="1" applyAlignment="1" applyProtection="1">
      <alignment horizontal="left" vertical="top" wrapText="1"/>
      <protection locked="0"/>
    </xf>
    <xf numFmtId="38" fontId="23" fillId="0" borderId="13" xfId="3" applyNumberFormat="1" applyFont="1" applyFill="1" applyBorder="1" applyAlignment="1" applyProtection="1">
      <alignment horizontal="left" vertical="center"/>
    </xf>
    <xf numFmtId="0" fontId="15" fillId="0" borderId="10" xfId="3" applyFont="1" applyFill="1" applyBorder="1" applyAlignment="1" applyProtection="1">
      <alignment horizontal="center"/>
      <protection locked="0"/>
    </xf>
    <xf numFmtId="0" fontId="15" fillId="0" borderId="27" xfId="3" applyFont="1" applyFill="1" applyBorder="1" applyAlignment="1" applyProtection="1">
      <alignment horizontal="left"/>
    </xf>
    <xf numFmtId="0" fontId="15" fillId="0" borderId="18" xfId="3" applyFont="1" applyFill="1" applyBorder="1" applyAlignment="1" applyProtection="1">
      <alignment horizontal="left"/>
      <protection locked="0"/>
    </xf>
    <xf numFmtId="0" fontId="15" fillId="0" borderId="10" xfId="3" applyFont="1" applyFill="1" applyBorder="1" applyAlignment="1" applyProtection="1">
      <alignment horizontal="left"/>
      <protection locked="0"/>
    </xf>
    <xf numFmtId="0" fontId="15" fillId="0" borderId="18" xfId="3" applyFont="1" applyFill="1" applyBorder="1" applyAlignment="1" applyProtection="1">
      <alignment horizontal="center"/>
      <protection locked="0"/>
    </xf>
    <xf numFmtId="0" fontId="15" fillId="0" borderId="11" xfId="3" applyFont="1" applyFill="1" applyBorder="1" applyAlignment="1" applyProtection="1">
      <alignment horizontal="center"/>
      <protection locked="0"/>
    </xf>
    <xf numFmtId="3" fontId="15" fillId="0" borderId="27" xfId="3" applyNumberFormat="1" applyFont="1" applyFill="1" applyBorder="1" applyAlignment="1" applyProtection="1">
      <alignment horizontal="left"/>
    </xf>
    <xf numFmtId="49" fontId="15" fillId="0" borderId="20" xfId="3" applyNumberFormat="1" applyFont="1" applyFill="1" applyBorder="1" applyAlignment="1" applyProtection="1">
      <alignment horizontal="center"/>
    </xf>
    <xf numFmtId="0" fontId="26" fillId="0" borderId="27" xfId="3" applyFont="1" applyFill="1" applyBorder="1" applyAlignment="1" applyProtection="1">
      <alignment horizontal="left" shrinkToFit="1"/>
      <protection locked="0"/>
    </xf>
    <xf numFmtId="0" fontId="26" fillId="0" borderId="20" xfId="3" applyFont="1" applyFill="1" applyBorder="1" applyAlignment="1" applyProtection="1">
      <alignment horizontal="left" shrinkToFit="1"/>
      <protection locked="0"/>
    </xf>
    <xf numFmtId="0" fontId="26" fillId="0" borderId="13" xfId="3" applyFont="1" applyFill="1" applyBorder="1" applyAlignment="1" applyProtection="1">
      <alignment horizontal="left" shrinkToFit="1"/>
      <protection locked="0"/>
    </xf>
    <xf numFmtId="187" fontId="15" fillId="0" borderId="18" xfId="1" applyNumberFormat="1" applyFont="1" applyFill="1" applyBorder="1" applyAlignment="1" applyProtection="1">
      <alignment horizontal="right" shrinkToFit="1"/>
      <protection locked="0"/>
    </xf>
    <xf numFmtId="49" fontId="15" fillId="0" borderId="0" xfId="3" applyNumberFormat="1" applyFont="1" applyFill="1" applyBorder="1" applyAlignment="1" applyProtection="1">
      <alignment horizontal="center"/>
    </xf>
    <xf numFmtId="0" fontId="2" fillId="0" borderId="0" xfId="2" applyFont="1" applyFill="1"/>
    <xf numFmtId="0" fontId="2" fillId="0" borderId="1" xfId="2" applyFont="1" applyFill="1" applyBorder="1" applyAlignment="1">
      <alignment horizontal="center"/>
    </xf>
    <xf numFmtId="0" fontId="5" fillId="0" borderId="0" xfId="2" applyFont="1" applyFill="1" applyAlignment="1">
      <alignment vertical="top"/>
    </xf>
    <xf numFmtId="0" fontId="6" fillId="0" borderId="0" xfId="2" applyFont="1" applyFill="1"/>
    <xf numFmtId="0" fontId="8" fillId="0" borderId="2" xfId="2" applyFont="1" applyFill="1" applyBorder="1" applyAlignment="1">
      <alignment horizontal="distributed" vertical="center" indent="1"/>
    </xf>
    <xf numFmtId="0" fontId="8" fillId="0" borderId="3" xfId="2" applyFont="1" applyFill="1" applyBorder="1" applyAlignment="1">
      <alignment horizontal="distributed" vertical="center" indent="1"/>
    </xf>
    <xf numFmtId="176" fontId="9" fillId="0" borderId="4" xfId="2" applyNumberFormat="1" applyFont="1" applyFill="1" applyBorder="1" applyAlignment="1" applyProtection="1">
      <alignment horizontal="center" vertical="center"/>
      <protection locked="0"/>
    </xf>
    <xf numFmtId="176" fontId="9" fillId="0" borderId="5" xfId="2" applyNumberFormat="1" applyFont="1" applyFill="1" applyBorder="1" applyAlignment="1" applyProtection="1">
      <alignment horizontal="center" vertical="center"/>
      <protection locked="0"/>
    </xf>
    <xf numFmtId="176" fontId="9" fillId="0" borderId="6" xfId="2" applyNumberFormat="1" applyFont="1" applyFill="1" applyBorder="1" applyAlignment="1" applyProtection="1">
      <alignment horizontal="center" vertical="center"/>
      <protection locked="0"/>
    </xf>
    <xf numFmtId="0" fontId="2" fillId="0" borderId="7" xfId="2" applyFont="1" applyFill="1" applyBorder="1" applyAlignment="1">
      <alignment horizontal="center" vertical="center" shrinkToFit="1"/>
    </xf>
    <xf numFmtId="0" fontId="2" fillId="0" borderId="4" xfId="2" applyFont="1" applyFill="1" applyBorder="1" applyAlignment="1">
      <alignment horizontal="center" vertical="center" shrinkToFit="1"/>
    </xf>
    <xf numFmtId="0" fontId="2" fillId="0" borderId="5" xfId="2" applyFont="1" applyFill="1" applyBorder="1" applyAlignment="1">
      <alignment horizontal="center" vertical="center" shrinkToFit="1"/>
    </xf>
    <xf numFmtId="0" fontId="2" fillId="0" borderId="6" xfId="2" applyFont="1" applyFill="1" applyBorder="1" applyAlignment="1">
      <alignment horizontal="center" vertical="center" shrinkToFit="1"/>
    </xf>
    <xf numFmtId="0" fontId="2" fillId="0" borderId="8" xfId="2" applyFont="1" applyFill="1" applyBorder="1" applyAlignment="1">
      <alignment horizontal="center" vertical="center" shrinkToFit="1"/>
    </xf>
    <xf numFmtId="0" fontId="8" fillId="0" borderId="9" xfId="2" applyFont="1" applyFill="1" applyBorder="1" applyAlignment="1">
      <alignment horizontal="distributed" vertical="center" indent="1"/>
    </xf>
    <xf numFmtId="0" fontId="2" fillId="0" borderId="10" xfId="2" applyFont="1" applyFill="1" applyBorder="1" applyAlignment="1">
      <alignment horizontal="center"/>
    </xf>
    <xf numFmtId="0" fontId="8" fillId="0" borderId="13" xfId="2" applyFont="1" applyFill="1" applyBorder="1" applyAlignment="1">
      <alignment horizontal="center" vertical="center"/>
    </xf>
    <xf numFmtId="0" fontId="8" fillId="0" borderId="11" xfId="2" applyFont="1" applyFill="1" applyBorder="1" applyAlignment="1">
      <alignment horizontal="center" vertical="center"/>
    </xf>
    <xf numFmtId="0" fontId="8" fillId="0" borderId="14" xfId="2" applyFont="1" applyFill="1" applyBorder="1" applyAlignment="1">
      <alignment horizontal="center" vertical="center"/>
    </xf>
    <xf numFmtId="0" fontId="8" fillId="0" borderId="12" xfId="2" applyFont="1" applyFill="1" applyBorder="1" applyAlignment="1">
      <alignment horizontal="center" vertical="center"/>
    </xf>
    <xf numFmtId="0" fontId="8" fillId="0" borderId="13" xfId="2" applyFont="1" applyFill="1" applyBorder="1" applyAlignment="1">
      <alignment horizontal="distributed" vertical="center"/>
    </xf>
    <xf numFmtId="0" fontId="8" fillId="0" borderId="15" xfId="2" applyFont="1" applyFill="1" applyBorder="1" applyAlignment="1">
      <alignment horizontal="distributed" vertical="center"/>
    </xf>
    <xf numFmtId="0" fontId="11" fillId="0" borderId="0" xfId="3" applyFont="1" applyFill="1" applyAlignment="1">
      <alignment vertical="center"/>
    </xf>
    <xf numFmtId="0" fontId="8" fillId="0" borderId="16" xfId="2" applyFont="1" applyFill="1" applyBorder="1" applyAlignment="1">
      <alignment horizontal="distributed" vertical="center" indent="1"/>
    </xf>
    <xf numFmtId="0" fontId="8" fillId="0" borderId="17" xfId="2" applyFont="1" applyFill="1" applyBorder="1" applyAlignment="1">
      <alignment horizontal="distributed" vertical="center" indent="1"/>
    </xf>
    <xf numFmtId="0" fontId="2" fillId="0" borderId="18" xfId="2" applyFont="1" applyFill="1" applyBorder="1" applyAlignment="1">
      <alignment horizontal="center" vertical="top"/>
    </xf>
    <xf numFmtId="0" fontId="8" fillId="0" borderId="20" xfId="2" applyFont="1" applyFill="1" applyBorder="1" applyAlignment="1">
      <alignment horizontal="center" vertical="center"/>
    </xf>
    <xf numFmtId="0" fontId="8" fillId="0" borderId="18" xfId="2" applyFont="1" applyFill="1" applyBorder="1" applyAlignment="1">
      <alignment horizontal="center" vertical="center"/>
    </xf>
    <xf numFmtId="0" fontId="8" fillId="0" borderId="21" xfId="2" applyFont="1" applyFill="1" applyBorder="1" applyAlignment="1">
      <alignment horizontal="center" vertical="center"/>
    </xf>
    <xf numFmtId="0" fontId="8" fillId="0" borderId="19" xfId="2" applyFont="1" applyFill="1" applyBorder="1" applyAlignment="1">
      <alignment horizontal="center" vertical="center"/>
    </xf>
    <xf numFmtId="0" fontId="8" fillId="0" borderId="20" xfId="0" applyFont="1" applyFill="1" applyBorder="1" applyAlignment="1">
      <alignment horizontal="distributed" vertical="center"/>
    </xf>
    <xf numFmtId="0" fontId="8" fillId="0" borderId="22" xfId="2" applyFont="1" applyFill="1" applyBorder="1" applyAlignment="1">
      <alignment horizontal="distributed" vertical="center"/>
    </xf>
    <xf numFmtId="0" fontId="9" fillId="0" borderId="23" xfId="2" applyFont="1" applyFill="1" applyBorder="1" applyAlignment="1">
      <alignment horizontal="center" vertical="center"/>
    </xf>
    <xf numFmtId="0" fontId="9" fillId="0" borderId="13" xfId="2" applyFont="1" applyFill="1" applyBorder="1" applyAlignment="1">
      <alignment horizontal="center" shrinkToFit="1"/>
    </xf>
    <xf numFmtId="0" fontId="13" fillId="0" borderId="0" xfId="3" applyFont="1" applyFill="1" applyAlignment="1">
      <alignment vertical="center"/>
    </xf>
    <xf numFmtId="0" fontId="9" fillId="0" borderId="25" xfId="2" applyFont="1" applyFill="1" applyBorder="1" applyAlignment="1">
      <alignment horizontal="center" vertical="center"/>
    </xf>
    <xf numFmtId="0" fontId="9" fillId="0" borderId="27" xfId="2" applyFont="1" applyFill="1" applyBorder="1" applyAlignment="1">
      <alignment horizontal="center" vertical="center" shrinkToFit="1"/>
    </xf>
    <xf numFmtId="0" fontId="9" fillId="0" borderId="29" xfId="2" applyFont="1" applyFill="1" applyBorder="1" applyAlignment="1">
      <alignment horizontal="center" vertical="center"/>
    </xf>
    <xf numFmtId="0" fontId="9" fillId="0" borderId="20" xfId="2" applyFont="1" applyFill="1" applyBorder="1" applyAlignment="1">
      <alignment horizontal="center" vertical="top" shrinkToFit="1"/>
    </xf>
    <xf numFmtId="0" fontId="14" fillId="0" borderId="0" xfId="3" applyFont="1" applyFill="1" applyAlignment="1">
      <alignment vertical="center"/>
    </xf>
    <xf numFmtId="0" fontId="9" fillId="0" borderId="23" xfId="2" applyFont="1" applyFill="1" applyBorder="1" applyAlignment="1">
      <alignment horizontal="center" vertical="distributed" textRotation="255" indent="6"/>
    </xf>
    <xf numFmtId="0" fontId="9" fillId="0" borderId="27" xfId="2" applyFont="1" applyFill="1" applyBorder="1" applyAlignment="1">
      <alignment horizontal="center" shrinkToFit="1"/>
    </xf>
    <xf numFmtId="0" fontId="9" fillId="0" borderId="0" xfId="2" applyFont="1" applyFill="1" applyBorder="1" applyAlignment="1">
      <alignment horizontal="center"/>
    </xf>
    <xf numFmtId="0" fontId="9" fillId="0" borderId="28" xfId="2" applyFont="1" applyFill="1" applyBorder="1" applyAlignment="1">
      <alignment horizontal="center"/>
    </xf>
    <xf numFmtId="0" fontId="9" fillId="0" borderId="25" xfId="2" applyFont="1" applyFill="1" applyBorder="1" applyAlignment="1">
      <alignment horizontal="center" vertical="distributed" textRotation="255" indent="6"/>
    </xf>
    <xf numFmtId="0" fontId="9" fillId="0" borderId="0" xfId="2" applyFont="1" applyFill="1" applyBorder="1" applyAlignment="1">
      <alignment horizontal="center" vertical="center"/>
    </xf>
    <xf numFmtId="0" fontId="9" fillId="0" borderId="28" xfId="2" applyFont="1" applyFill="1" applyBorder="1" applyAlignment="1">
      <alignment horizontal="center" vertical="center"/>
    </xf>
    <xf numFmtId="0" fontId="9" fillId="0" borderId="27" xfId="2" applyFont="1" applyFill="1" applyBorder="1" applyAlignment="1">
      <alignment horizontal="center" vertical="top" shrinkToFit="1"/>
    </xf>
    <xf numFmtId="0" fontId="9" fillId="0" borderId="0" xfId="2" applyFont="1" applyFill="1" applyBorder="1" applyAlignment="1">
      <alignment horizontal="center" vertical="top"/>
    </xf>
    <xf numFmtId="0" fontId="9" fillId="0" borderId="28" xfId="2" applyFont="1" applyFill="1" applyBorder="1" applyAlignment="1">
      <alignment horizontal="center" vertical="center" shrinkToFit="1"/>
    </xf>
    <xf numFmtId="0" fontId="15" fillId="0" borderId="14" xfId="2" applyFont="1" applyFill="1" applyBorder="1" applyAlignment="1">
      <alignment horizontal="center" shrinkToFit="1"/>
    </xf>
    <xf numFmtId="0" fontId="9" fillId="0" borderId="14" xfId="2" applyFont="1" applyFill="1" applyBorder="1" applyAlignment="1">
      <alignment horizontal="center"/>
    </xf>
    <xf numFmtId="0" fontId="9" fillId="0" borderId="24" xfId="2" applyFont="1" applyFill="1" applyBorder="1" applyAlignment="1">
      <alignment horizontal="center"/>
    </xf>
    <xf numFmtId="0" fontId="9" fillId="0" borderId="21" xfId="2" applyFont="1" applyFill="1" applyBorder="1" applyAlignment="1">
      <alignment horizontal="center" vertical="top"/>
    </xf>
    <xf numFmtId="0" fontId="9" fillId="0" borderId="21" xfId="2" applyFont="1" applyFill="1" applyBorder="1" applyAlignment="1">
      <alignment horizontal="center" vertical="center" shrinkToFit="1"/>
    </xf>
    <xf numFmtId="0" fontId="9" fillId="0" borderId="30" xfId="2" applyFont="1" applyFill="1" applyBorder="1" applyAlignment="1">
      <alignment horizontal="center" vertical="center" shrinkToFit="1"/>
    </xf>
    <xf numFmtId="0" fontId="9" fillId="0" borderId="0" xfId="2" applyFont="1" applyFill="1" applyBorder="1" applyAlignment="1">
      <alignment vertical="center"/>
    </xf>
    <xf numFmtId="0" fontId="9" fillId="0" borderId="0" xfId="2" applyFont="1" applyFill="1" applyBorder="1" applyAlignment="1">
      <alignment horizontal="center" vertical="center"/>
    </xf>
    <xf numFmtId="0" fontId="9" fillId="0" borderId="10" xfId="2" applyFont="1" applyFill="1" applyBorder="1" applyAlignment="1">
      <alignment horizontal="center" vertical="center" shrinkToFit="1"/>
    </xf>
    <xf numFmtId="0" fontId="9" fillId="0" borderId="0" xfId="2" applyFont="1" applyFill="1" applyBorder="1" applyAlignment="1">
      <alignment horizontal="center" vertical="center" shrinkToFit="1"/>
    </xf>
    <xf numFmtId="0" fontId="9" fillId="0" borderId="26" xfId="2" applyFont="1" applyFill="1" applyBorder="1" applyAlignment="1">
      <alignment horizontal="center" vertical="center" shrinkToFit="1"/>
    </xf>
    <xf numFmtId="0" fontId="9" fillId="0" borderId="13" xfId="2" applyFont="1" applyFill="1" applyBorder="1" applyAlignment="1">
      <alignment horizontal="center" vertical="center" shrinkToFit="1"/>
    </xf>
    <xf numFmtId="0" fontId="6" fillId="0" borderId="0" xfId="2" applyFont="1" applyFill="1" applyAlignment="1">
      <alignment vertical="center"/>
    </xf>
    <xf numFmtId="0" fontId="9" fillId="0" borderId="31" xfId="2" applyFont="1" applyFill="1" applyBorder="1" applyAlignment="1">
      <alignment horizontal="center" vertical="distributed" textRotation="255" indent="6"/>
    </xf>
    <xf numFmtId="0" fontId="9" fillId="0" borderId="34" xfId="2" applyFont="1" applyFill="1" applyBorder="1" applyAlignment="1">
      <alignment horizontal="center" vertical="center" shrinkToFit="1"/>
    </xf>
    <xf numFmtId="0" fontId="2" fillId="0" borderId="0" xfId="2" applyFont="1" applyFill="1" applyAlignment="1">
      <alignment vertical="center"/>
    </xf>
    <xf numFmtId="0" fontId="9" fillId="0" borderId="17" xfId="2" applyFont="1" applyFill="1" applyBorder="1" applyAlignment="1">
      <alignment vertical="center"/>
    </xf>
    <xf numFmtId="0" fontId="9" fillId="0" borderId="7" xfId="2" applyFont="1" applyFill="1" applyBorder="1" applyAlignment="1">
      <alignment vertical="center"/>
    </xf>
    <xf numFmtId="0" fontId="9" fillId="0" borderId="7" xfId="2" applyFont="1" applyFill="1" applyBorder="1" applyAlignment="1">
      <alignment horizontal="center" vertical="center"/>
    </xf>
    <xf numFmtId="0" fontId="9" fillId="0" borderId="8" xfId="2" applyFont="1" applyFill="1" applyBorder="1" applyAlignment="1">
      <alignment horizontal="center" vertical="center"/>
    </xf>
    <xf numFmtId="0" fontId="9" fillId="0" borderId="36" xfId="2" applyFont="1" applyFill="1" applyBorder="1" applyAlignment="1">
      <alignment horizontal="distributed" vertical="center" indent="3"/>
    </xf>
    <xf numFmtId="0" fontId="9" fillId="0" borderId="37" xfId="2" applyFont="1" applyFill="1" applyBorder="1" applyAlignment="1">
      <alignment horizontal="distributed" vertical="center" indent="3"/>
    </xf>
    <xf numFmtId="38" fontId="17" fillId="0" borderId="37" xfId="1" applyFont="1" applyFill="1" applyBorder="1" applyAlignment="1">
      <alignment horizontal="right" vertical="center" indent="4"/>
    </xf>
    <xf numFmtId="38" fontId="18" fillId="0" borderId="37" xfId="2" applyNumberFormat="1" applyFont="1" applyFill="1" applyBorder="1" applyAlignment="1">
      <alignment horizontal="right" vertical="center" indent="4"/>
    </xf>
    <xf numFmtId="0" fontId="18" fillId="0" borderId="37" xfId="2" applyFont="1" applyFill="1" applyBorder="1" applyAlignment="1">
      <alignment horizontal="right" vertical="center" indent="4"/>
    </xf>
    <xf numFmtId="0" fontId="17" fillId="0" borderId="37" xfId="2" applyFont="1" applyFill="1" applyBorder="1" applyAlignment="1">
      <alignment horizontal="right" vertical="center" indent="4"/>
    </xf>
    <xf numFmtId="0" fontId="17" fillId="0" borderId="38" xfId="2" applyFont="1" applyFill="1" applyBorder="1" applyAlignment="1">
      <alignment horizontal="right" vertical="center" indent="4"/>
    </xf>
    <xf numFmtId="37" fontId="17" fillId="0" borderId="37" xfId="2" applyNumberFormat="1" applyFont="1" applyFill="1" applyBorder="1" applyAlignment="1">
      <alignment horizontal="right" vertical="center" indent="4"/>
    </xf>
    <xf numFmtId="0" fontId="9" fillId="0" borderId="39" xfId="2" applyFont="1" applyFill="1" applyBorder="1" applyAlignment="1">
      <alignment horizontal="distributed" vertical="center" indent="3"/>
    </xf>
    <xf numFmtId="0" fontId="9" fillId="0" borderId="40" xfId="2" applyFont="1" applyFill="1" applyBorder="1" applyAlignment="1">
      <alignment horizontal="distributed" vertical="center" indent="3"/>
    </xf>
    <xf numFmtId="0" fontId="17" fillId="0" borderId="40" xfId="2" applyFont="1" applyFill="1" applyBorder="1" applyAlignment="1">
      <alignment horizontal="right" vertical="center" indent="4"/>
    </xf>
    <xf numFmtId="0" fontId="18" fillId="0" borderId="40" xfId="2" applyFont="1" applyFill="1" applyBorder="1" applyAlignment="1">
      <alignment horizontal="right" vertical="center" indent="4"/>
    </xf>
    <xf numFmtId="0" fontId="17" fillId="0" borderId="41" xfId="2" applyFont="1" applyFill="1" applyBorder="1" applyAlignment="1">
      <alignment horizontal="right" vertical="center" indent="4"/>
    </xf>
    <xf numFmtId="0" fontId="2" fillId="0" borderId="0" xfId="2" applyFont="1" applyFill="1" applyAlignment="1">
      <alignment horizontal="distributed" vertical="distributed" indent="33"/>
    </xf>
    <xf numFmtId="0" fontId="15" fillId="0" borderId="42" xfId="3" applyFont="1" applyFill="1" applyBorder="1" applyAlignment="1" applyProtection="1">
      <alignment horizontal="center"/>
    </xf>
    <xf numFmtId="182" fontId="15" fillId="0" borderId="42" xfId="1" applyNumberFormat="1" applyFont="1" applyFill="1" applyBorder="1" applyAlignment="1" applyProtection="1">
      <alignment horizontal="center"/>
    </xf>
    <xf numFmtId="38" fontId="15" fillId="0" borderId="42" xfId="1" applyFont="1" applyFill="1" applyBorder="1" applyAlignment="1" applyProtection="1">
      <alignment horizontal="center"/>
    </xf>
    <xf numFmtId="0" fontId="26" fillId="0" borderId="37" xfId="3" applyFont="1" applyFill="1" applyBorder="1" applyAlignment="1" applyProtection="1">
      <alignment horizontal="center"/>
    </xf>
    <xf numFmtId="0" fontId="15" fillId="0" borderId="0" xfId="3" applyFont="1" applyFill="1" applyAlignment="1">
      <alignment horizontal="center"/>
    </xf>
    <xf numFmtId="0" fontId="15" fillId="0" borderId="0" xfId="3" applyFont="1" applyFill="1"/>
    <xf numFmtId="0" fontId="15" fillId="0" borderId="10" xfId="3" applyFont="1" applyFill="1" applyBorder="1" applyAlignment="1" applyProtection="1">
      <alignment horizontal="center" shrinkToFit="1"/>
    </xf>
    <xf numFmtId="0" fontId="15" fillId="0" borderId="13" xfId="3" applyFont="1" applyFill="1" applyBorder="1" applyAlignment="1" applyProtection="1">
      <alignment horizontal="left" shrinkToFit="1"/>
    </xf>
    <xf numFmtId="0" fontId="15" fillId="0" borderId="0" xfId="3" applyFont="1" applyFill="1" applyBorder="1" applyAlignment="1" applyProtection="1">
      <alignment horizontal="left" shrinkToFit="1"/>
    </xf>
    <xf numFmtId="182" fontId="15" fillId="0" borderId="10" xfId="1" applyNumberFormat="1" applyFont="1" applyFill="1" applyBorder="1" applyAlignment="1" applyProtection="1">
      <alignment horizontal="right"/>
    </xf>
    <xf numFmtId="38" fontId="15" fillId="0" borderId="10" xfId="1" applyFont="1" applyFill="1" applyBorder="1" applyAlignment="1" applyProtection="1">
      <alignment horizontal="center"/>
    </xf>
    <xf numFmtId="38" fontId="15" fillId="0" borderId="10" xfId="1" applyFont="1" applyFill="1" applyBorder="1" applyAlignment="1" applyProtection="1">
      <alignment horizontal="right"/>
    </xf>
    <xf numFmtId="0" fontId="26" fillId="0" borderId="27" xfId="3" applyFont="1" applyFill="1" applyBorder="1" applyAlignment="1" applyProtection="1">
      <alignment horizontal="left"/>
    </xf>
    <xf numFmtId="0" fontId="15" fillId="0" borderId="13" xfId="3" applyFont="1" applyFill="1" applyBorder="1"/>
    <xf numFmtId="0" fontId="27" fillId="0" borderId="0" xfId="3" applyFont="1" applyFill="1" applyBorder="1" applyAlignment="1">
      <alignment horizontal="center" shrinkToFit="1"/>
    </xf>
    <xf numFmtId="0" fontId="15" fillId="0" borderId="18" xfId="3" applyFont="1" applyFill="1" applyBorder="1" applyAlignment="1" applyProtection="1">
      <alignment horizontal="center" shrinkToFit="1"/>
    </xf>
    <xf numFmtId="0" fontId="15" fillId="0" borderId="20" xfId="3" applyFont="1" applyFill="1" applyBorder="1" applyAlignment="1" applyProtection="1">
      <alignment horizontal="left" shrinkToFit="1"/>
    </xf>
    <xf numFmtId="0" fontId="15" fillId="0" borderId="21" xfId="3" applyFont="1" applyFill="1" applyBorder="1" applyAlignment="1" applyProtection="1">
      <alignment horizontal="left" shrinkToFit="1"/>
    </xf>
    <xf numFmtId="182" fontId="15" fillId="0" borderId="18" xfId="1" applyNumberFormat="1" applyFont="1" applyFill="1" applyBorder="1" applyAlignment="1" applyProtection="1">
      <alignment horizontal="right"/>
    </xf>
    <xf numFmtId="38" fontId="15" fillId="0" borderId="18" xfId="1" applyFont="1" applyFill="1" applyBorder="1" applyAlignment="1" applyProtection="1">
      <alignment horizontal="center"/>
    </xf>
    <xf numFmtId="38" fontId="15" fillId="0" borderId="18" xfId="1" applyFont="1" applyFill="1" applyBorder="1" applyAlignment="1" applyProtection="1">
      <alignment horizontal="right"/>
    </xf>
    <xf numFmtId="0" fontId="26" fillId="0" borderId="20" xfId="3" applyFont="1" applyFill="1" applyBorder="1" applyAlignment="1" applyProtection="1">
      <alignment horizontal="left"/>
    </xf>
    <xf numFmtId="0" fontId="15" fillId="0" borderId="10" xfId="3" applyFont="1" applyFill="1" applyBorder="1" applyAlignment="1">
      <alignment horizontal="center" shrinkToFit="1"/>
    </xf>
    <xf numFmtId="0" fontId="15" fillId="0" borderId="10" xfId="3" applyFont="1" applyFill="1" applyBorder="1" applyAlignment="1" applyProtection="1">
      <alignment horizontal="left" shrinkToFit="1"/>
      <protection locked="0"/>
    </xf>
    <xf numFmtId="0" fontId="15" fillId="0" borderId="27" xfId="3" applyFont="1" applyFill="1" applyBorder="1" applyAlignment="1" applyProtection="1">
      <alignment horizontal="left"/>
      <protection locked="0"/>
    </xf>
    <xf numFmtId="187" fontId="16" fillId="0" borderId="10" xfId="1" applyNumberFormat="1" applyFont="1" applyFill="1" applyBorder="1" applyAlignment="1" applyProtection="1">
      <alignment horizontal="right" shrinkToFit="1"/>
      <protection locked="0"/>
    </xf>
    <xf numFmtId="38" fontId="16" fillId="0" borderId="10" xfId="1" applyFont="1" applyFill="1" applyBorder="1" applyAlignment="1" applyProtection="1">
      <alignment horizontal="center" shrinkToFit="1"/>
      <protection locked="0"/>
    </xf>
    <xf numFmtId="38" fontId="16" fillId="0" borderId="10" xfId="1" applyFont="1" applyFill="1" applyBorder="1" applyAlignment="1" applyProtection="1">
      <alignment horizontal="right" shrinkToFit="1"/>
      <protection locked="0"/>
    </xf>
    <xf numFmtId="38" fontId="16" fillId="0" borderId="10" xfId="1" applyFont="1" applyFill="1" applyBorder="1" applyAlignment="1" applyProtection="1">
      <alignment horizontal="right" shrinkToFit="1"/>
    </xf>
    <xf numFmtId="0" fontId="15" fillId="0" borderId="18" xfId="3" applyFont="1" applyFill="1" applyBorder="1" applyAlignment="1">
      <alignment horizontal="center" shrinkToFit="1"/>
    </xf>
    <xf numFmtId="0" fontId="15" fillId="0" borderId="18" xfId="3" applyFont="1" applyFill="1" applyBorder="1" applyAlignment="1" applyProtection="1">
      <alignment horizontal="left" shrinkToFit="1"/>
      <protection locked="0"/>
    </xf>
    <xf numFmtId="0" fontId="15" fillId="0" borderId="20" xfId="3" applyFont="1" applyFill="1" applyBorder="1" applyAlignment="1" applyProtection="1">
      <alignment horizontal="left"/>
      <protection locked="0"/>
    </xf>
    <xf numFmtId="38" fontId="15" fillId="0" borderId="18" xfId="1" applyFont="1" applyFill="1" applyBorder="1" applyAlignment="1" applyProtection="1">
      <alignment horizontal="center" shrinkToFit="1"/>
      <protection locked="0"/>
    </xf>
    <xf numFmtId="38" fontId="15" fillId="0" borderId="18" xfId="1" applyFont="1" applyFill="1" applyBorder="1" applyAlignment="1" applyProtection="1">
      <alignment horizontal="right" shrinkToFit="1"/>
      <protection locked="0"/>
    </xf>
    <xf numFmtId="38" fontId="15" fillId="0" borderId="18" xfId="1" applyFont="1" applyFill="1" applyBorder="1" applyAlignment="1" applyProtection="1">
      <alignment horizontal="right" shrinkToFit="1"/>
    </xf>
    <xf numFmtId="187" fontId="16" fillId="0" borderId="13" xfId="1" applyNumberFormat="1" applyFont="1" applyFill="1" applyBorder="1" applyAlignment="1" applyProtection="1">
      <alignment horizontal="right" shrinkToFit="1"/>
      <protection locked="0"/>
    </xf>
    <xf numFmtId="187" fontId="15" fillId="0" borderId="20" xfId="1" applyNumberFormat="1" applyFont="1" applyFill="1" applyBorder="1" applyAlignment="1" applyProtection="1">
      <alignment horizontal="right" shrinkToFit="1"/>
      <protection locked="0"/>
    </xf>
    <xf numFmtId="0" fontId="28" fillId="0" borderId="10" xfId="3" applyFont="1" applyFill="1" applyBorder="1" applyAlignment="1" applyProtection="1">
      <alignment horizontal="left" shrinkToFit="1"/>
      <protection locked="0"/>
    </xf>
    <xf numFmtId="0" fontId="28" fillId="0" borderId="18" xfId="3" applyFont="1" applyFill="1" applyBorder="1" applyAlignment="1" applyProtection="1">
      <alignment horizontal="left" shrinkToFit="1"/>
      <protection locked="0"/>
    </xf>
    <xf numFmtId="0" fontId="15" fillId="0" borderId="11" xfId="3" applyFont="1" applyFill="1" applyBorder="1" applyAlignment="1" applyProtection="1">
      <alignment horizontal="center" shrinkToFit="1"/>
    </xf>
    <xf numFmtId="0" fontId="28" fillId="0" borderId="11" xfId="3" applyFont="1" applyFill="1" applyBorder="1" applyAlignment="1" applyProtection="1">
      <alignment horizontal="left" shrinkToFit="1"/>
      <protection locked="0"/>
    </xf>
    <xf numFmtId="0" fontId="15" fillId="0" borderId="11" xfId="3" applyFont="1" applyFill="1" applyBorder="1" applyAlignment="1" applyProtection="1">
      <alignment horizontal="left"/>
      <protection locked="0"/>
    </xf>
    <xf numFmtId="187" fontId="16" fillId="0" borderId="11" xfId="1" applyNumberFormat="1" applyFont="1" applyFill="1" applyBorder="1" applyAlignment="1" applyProtection="1">
      <alignment horizontal="right" shrinkToFit="1"/>
      <protection locked="0"/>
    </xf>
    <xf numFmtId="38" fontId="16" fillId="0" borderId="11" xfId="1" applyFont="1" applyFill="1" applyBorder="1" applyAlignment="1" applyProtection="1">
      <alignment horizontal="center" shrinkToFit="1"/>
      <protection locked="0"/>
    </xf>
    <xf numFmtId="38" fontId="16" fillId="0" borderId="11" xfId="1" applyNumberFormat="1" applyFont="1" applyFill="1" applyBorder="1" applyAlignment="1" applyProtection="1">
      <alignment horizontal="right" shrinkToFit="1"/>
      <protection locked="0"/>
    </xf>
    <xf numFmtId="38" fontId="16" fillId="0" borderId="11" xfId="1" applyNumberFormat="1" applyFont="1" applyFill="1" applyBorder="1" applyAlignment="1" applyProtection="1">
      <alignment horizontal="right" shrinkToFit="1"/>
    </xf>
    <xf numFmtId="38" fontId="15" fillId="0" borderId="18" xfId="1" applyNumberFormat="1" applyFont="1" applyFill="1" applyBorder="1" applyAlignment="1" applyProtection="1">
      <alignment horizontal="right" shrinkToFit="1"/>
      <protection locked="0"/>
    </xf>
    <xf numFmtId="38" fontId="15" fillId="0" borderId="18" xfId="1" applyNumberFormat="1" applyFont="1" applyFill="1" applyBorder="1" applyAlignment="1" applyProtection="1">
      <alignment horizontal="right" shrinkToFit="1"/>
    </xf>
    <xf numFmtId="38" fontId="16" fillId="0" borderId="10" xfId="1" applyNumberFormat="1" applyFont="1" applyFill="1" applyBorder="1" applyAlignment="1" applyProtection="1">
      <alignment horizontal="right" shrinkToFit="1"/>
      <protection locked="0"/>
    </xf>
    <xf numFmtId="38" fontId="16" fillId="0" borderId="10" xfId="1" applyNumberFormat="1" applyFont="1" applyFill="1" applyBorder="1" applyAlignment="1" applyProtection="1">
      <alignment horizontal="right" shrinkToFit="1"/>
    </xf>
    <xf numFmtId="0" fontId="15" fillId="0" borderId="10" xfId="3" applyFont="1" applyFill="1" applyBorder="1" applyAlignment="1" applyProtection="1">
      <alignment horizontal="center"/>
    </xf>
    <xf numFmtId="0" fontId="22" fillId="0" borderId="10" xfId="3" applyNumberFormat="1" applyFont="1" applyFill="1" applyBorder="1" applyAlignment="1" applyProtection="1">
      <alignment horizontal="center"/>
      <protection hidden="1"/>
    </xf>
    <xf numFmtId="0" fontId="22" fillId="0" borderId="10" xfId="3" applyFont="1" applyFill="1" applyBorder="1" applyAlignment="1" applyProtection="1">
      <alignment horizontal="left"/>
    </xf>
    <xf numFmtId="182" fontId="22" fillId="0" borderId="10" xfId="1" applyNumberFormat="1" applyFont="1" applyFill="1" applyBorder="1" applyAlignment="1" applyProtection="1">
      <alignment horizontal="right"/>
    </xf>
    <xf numFmtId="38" fontId="22" fillId="0" borderId="10" xfId="1" applyFont="1" applyFill="1" applyBorder="1" applyAlignment="1" applyProtection="1">
      <alignment horizontal="center"/>
    </xf>
    <xf numFmtId="38" fontId="22" fillId="0" borderId="10" xfId="1" applyNumberFormat="1" applyFont="1" applyFill="1" applyBorder="1" applyAlignment="1" applyProtection="1">
      <alignment horizontal="right"/>
    </xf>
    <xf numFmtId="0" fontId="26" fillId="0" borderId="27" xfId="3" applyFont="1" applyFill="1" applyBorder="1" applyAlignment="1" applyProtection="1">
      <alignment horizontal="left" shrinkToFit="1"/>
    </xf>
    <xf numFmtId="0" fontId="15" fillId="0" borderId="18" xfId="3" applyFont="1" applyFill="1" applyBorder="1" applyAlignment="1" applyProtection="1">
      <alignment horizontal="center"/>
    </xf>
    <xf numFmtId="0" fontId="15" fillId="0" borderId="18" xfId="3" applyFont="1" applyFill="1" applyBorder="1" applyAlignment="1" applyProtection="1">
      <alignment horizontal="left"/>
    </xf>
    <xf numFmtId="38" fontId="15" fillId="0" borderId="18" xfId="1" applyNumberFormat="1" applyFont="1" applyFill="1" applyBorder="1" applyAlignment="1" applyProtection="1">
      <alignment horizontal="right"/>
    </xf>
    <xf numFmtId="38" fontId="26" fillId="0" borderId="20" xfId="3" applyNumberFormat="1" applyFont="1" applyFill="1" applyBorder="1" applyAlignment="1" applyProtection="1">
      <alignment shrinkToFit="1"/>
    </xf>
    <xf numFmtId="0" fontId="15" fillId="0" borderId="0" xfId="3" applyFont="1" applyFill="1" applyAlignment="1">
      <alignment horizontal="left"/>
    </xf>
    <xf numFmtId="182" fontId="15" fillId="0" borderId="0" xfId="1" applyNumberFormat="1" applyFont="1" applyFill="1" applyAlignment="1">
      <alignment horizontal="right"/>
    </xf>
    <xf numFmtId="38" fontId="15" fillId="0" borderId="0" xfId="1" applyFont="1" applyFill="1"/>
    <xf numFmtId="38" fontId="15" fillId="0" borderId="0" xfId="1" applyFont="1" applyFill="1" applyAlignment="1">
      <alignment horizontal="right"/>
    </xf>
    <xf numFmtId="0" fontId="26" fillId="0" borderId="0" xfId="3" applyFont="1" applyFill="1"/>
    <xf numFmtId="0" fontId="0" fillId="0" borderId="0" xfId="0" applyFill="1"/>
    <xf numFmtId="0" fontId="15" fillId="0" borderId="42" xfId="3" applyFont="1" applyFill="1" applyBorder="1" applyProtection="1"/>
    <xf numFmtId="178" fontId="15" fillId="0" borderId="42" xfId="3" applyNumberFormat="1" applyFont="1" applyFill="1" applyBorder="1" applyAlignment="1" applyProtection="1">
      <alignment horizontal="center"/>
    </xf>
    <xf numFmtId="179" fontId="15" fillId="0" borderId="42" xfId="3" applyNumberFormat="1" applyFont="1" applyFill="1" applyBorder="1" applyAlignment="1" applyProtection="1">
      <alignment horizontal="center"/>
    </xf>
    <xf numFmtId="0" fontId="15" fillId="0" borderId="37" xfId="3" applyFont="1" applyFill="1" applyBorder="1" applyAlignment="1" applyProtection="1">
      <alignment horizontal="center"/>
    </xf>
    <xf numFmtId="0" fontId="15" fillId="0" borderId="0" xfId="3" applyFont="1" applyFill="1" applyBorder="1" applyAlignment="1">
      <alignment horizontal="center"/>
    </xf>
    <xf numFmtId="0" fontId="15" fillId="0" borderId="0" xfId="3" applyFont="1" applyFill="1" applyBorder="1" applyAlignment="1">
      <alignment horizontal="center" shrinkToFit="1"/>
    </xf>
    <xf numFmtId="0" fontId="15" fillId="0" borderId="10" xfId="3" applyFont="1" applyFill="1" applyBorder="1" applyProtection="1"/>
    <xf numFmtId="0" fontId="15" fillId="0" borderId="13" xfId="3" applyFont="1" applyFill="1" applyBorder="1" applyAlignment="1" applyProtection="1">
      <alignment horizontal="center"/>
    </xf>
    <xf numFmtId="0" fontId="15" fillId="0" borderId="0" xfId="3" applyFont="1" applyFill="1" applyBorder="1" applyAlignment="1" applyProtection="1">
      <alignment horizontal="center"/>
    </xf>
    <xf numFmtId="178" fontId="15" fillId="0" borderId="10" xfId="3" applyNumberFormat="1" applyFont="1" applyFill="1" applyBorder="1" applyAlignment="1" applyProtection="1">
      <alignment horizontal="center"/>
    </xf>
    <xf numFmtId="179" fontId="15" fillId="0" borderId="10" xfId="3" applyNumberFormat="1" applyFont="1" applyFill="1" applyBorder="1" applyAlignment="1" applyProtection="1">
      <alignment horizontal="center"/>
    </xf>
    <xf numFmtId="0" fontId="26" fillId="0" borderId="27" xfId="3" applyFont="1" applyFill="1" applyBorder="1" applyAlignment="1" applyProtection="1">
      <alignment horizontal="right"/>
    </xf>
    <xf numFmtId="0" fontId="15" fillId="0" borderId="0" xfId="3" applyFont="1" applyFill="1" applyBorder="1"/>
    <xf numFmtId="0" fontId="27" fillId="0" borderId="0" xfId="3" applyFont="1" applyFill="1" applyBorder="1" applyAlignment="1">
      <alignment horizontal="right"/>
    </xf>
    <xf numFmtId="0" fontId="15" fillId="0" borderId="0" xfId="3" applyFont="1" applyFill="1" applyBorder="1" applyAlignment="1">
      <alignment horizontal="right"/>
    </xf>
    <xf numFmtId="0" fontId="15" fillId="0" borderId="20" xfId="3" applyFont="1" applyFill="1" applyBorder="1" applyAlignment="1" applyProtection="1">
      <alignment horizontal="left"/>
    </xf>
    <xf numFmtId="0" fontId="15" fillId="0" borderId="21" xfId="3" applyFont="1" applyFill="1" applyBorder="1" applyAlignment="1" applyProtection="1">
      <alignment horizontal="center"/>
    </xf>
    <xf numFmtId="178" fontId="15" fillId="0" borderId="18" xfId="3" applyNumberFormat="1" applyFont="1" applyFill="1" applyBorder="1" applyAlignment="1" applyProtection="1">
      <alignment horizontal="center"/>
    </xf>
    <xf numFmtId="179" fontId="15" fillId="0" borderId="18" xfId="3" applyNumberFormat="1" applyFont="1" applyFill="1" applyBorder="1" applyAlignment="1" applyProtection="1">
      <alignment horizontal="center"/>
    </xf>
    <xf numFmtId="9" fontId="27" fillId="0" borderId="0" xfId="3" applyNumberFormat="1" applyFont="1" applyFill="1" applyBorder="1" applyAlignment="1">
      <alignment horizontal="right"/>
    </xf>
    <xf numFmtId="9" fontId="15" fillId="0" borderId="0" xfId="3" applyNumberFormat="1" applyFont="1" applyFill="1" applyBorder="1" applyAlignment="1">
      <alignment horizontal="right"/>
    </xf>
    <xf numFmtId="38" fontId="16" fillId="0" borderId="13" xfId="3" applyNumberFormat="1" applyFont="1" applyFill="1" applyBorder="1" applyAlignment="1" applyProtection="1">
      <alignment horizontal="right"/>
    </xf>
    <xf numFmtId="38" fontId="15" fillId="0" borderId="0" xfId="1" applyFont="1" applyFill="1" applyBorder="1" applyAlignment="1">
      <alignment shrinkToFit="1"/>
    </xf>
    <xf numFmtId="9" fontId="15" fillId="0" borderId="0" xfId="3" applyNumberFormat="1" applyFont="1" applyFill="1" applyBorder="1"/>
    <xf numFmtId="38" fontId="27" fillId="0" borderId="0" xfId="1" applyFont="1" applyFill="1" applyBorder="1" applyAlignment="1">
      <alignment shrinkToFit="1"/>
    </xf>
    <xf numFmtId="38" fontId="27" fillId="0" borderId="0" xfId="1" applyFont="1" applyFill="1" applyBorder="1" applyAlignment="1">
      <alignment horizontal="center" shrinkToFit="1"/>
    </xf>
    <xf numFmtId="9" fontId="27" fillId="0" borderId="0" xfId="3" applyNumberFormat="1" applyFont="1" applyFill="1" applyBorder="1"/>
    <xf numFmtId="0" fontId="27" fillId="0" borderId="0" xfId="3" applyFont="1" applyFill="1" applyBorder="1"/>
    <xf numFmtId="38" fontId="15" fillId="0" borderId="20" xfId="3" applyNumberFormat="1" applyFont="1" applyFill="1" applyBorder="1" applyAlignment="1" applyProtection="1"/>
    <xf numFmtId="38" fontId="15" fillId="0" borderId="0" xfId="3" applyNumberFormat="1" applyFont="1" applyFill="1" applyBorder="1"/>
    <xf numFmtId="38" fontId="27" fillId="0" borderId="0" xfId="3" applyNumberFormat="1" applyFont="1" applyFill="1" applyBorder="1"/>
    <xf numFmtId="0" fontId="15" fillId="0" borderId="10" xfId="3" applyFont="1" applyFill="1" applyBorder="1" applyAlignment="1" applyProtection="1">
      <alignment horizontal="left" indent="1"/>
    </xf>
    <xf numFmtId="0" fontId="15" fillId="0" borderId="18" xfId="3" applyFont="1" applyFill="1" applyBorder="1" applyProtection="1"/>
    <xf numFmtId="0" fontId="15" fillId="0" borderId="18" xfId="3" applyFont="1" applyFill="1" applyBorder="1" applyAlignment="1" applyProtection="1">
      <alignment horizontal="left" indent="1"/>
    </xf>
    <xf numFmtId="0" fontId="15" fillId="0" borderId="10" xfId="3" applyFont="1" applyFill="1" applyBorder="1" applyAlignment="1" applyProtection="1">
      <alignment horizontal="center" vertical="center" shrinkToFit="1"/>
    </xf>
    <xf numFmtId="0" fontId="15" fillId="0" borderId="10" xfId="3" applyFont="1" applyFill="1" applyBorder="1" applyAlignment="1" applyProtection="1">
      <alignment horizontal="left"/>
    </xf>
    <xf numFmtId="181" fontId="16" fillId="0" borderId="10" xfId="3" applyNumberFormat="1" applyFont="1" applyFill="1" applyBorder="1" applyAlignment="1" applyProtection="1">
      <alignment horizontal="right"/>
      <protection locked="0"/>
    </xf>
    <xf numFmtId="0" fontId="16" fillId="0" borderId="10" xfId="3" applyFont="1" applyFill="1" applyBorder="1" applyAlignment="1" applyProtection="1">
      <alignment horizontal="center"/>
      <protection locked="0"/>
    </xf>
    <xf numFmtId="38" fontId="16" fillId="0" borderId="10" xfId="1" applyFont="1" applyFill="1" applyBorder="1" applyAlignment="1" applyProtection="1">
      <alignment horizontal="right"/>
    </xf>
    <xf numFmtId="185" fontId="15" fillId="0" borderId="13" xfId="3" applyNumberFormat="1" applyFont="1" applyFill="1" applyBorder="1" applyAlignment="1" applyProtection="1">
      <alignment horizontal="left"/>
    </xf>
    <xf numFmtId="181" fontId="15" fillId="0" borderId="18" xfId="3" applyNumberFormat="1" applyFont="1" applyFill="1" applyBorder="1" applyAlignment="1" applyProtection="1">
      <alignment horizontal="right"/>
      <protection locked="0"/>
    </xf>
    <xf numFmtId="185" fontId="15" fillId="0" borderId="20" xfId="3" applyNumberFormat="1" applyFont="1" applyFill="1" applyBorder="1" applyAlignment="1" applyProtection="1">
      <alignment horizontal="left"/>
    </xf>
    <xf numFmtId="180" fontId="16" fillId="0" borderId="10" xfId="3" applyNumberFormat="1" applyFont="1" applyFill="1" applyBorder="1" applyAlignment="1" applyProtection="1">
      <alignment horizontal="right"/>
    </xf>
    <xf numFmtId="0" fontId="16" fillId="0" borderId="10" xfId="3" applyFont="1" applyFill="1" applyBorder="1" applyAlignment="1" applyProtection="1">
      <alignment horizontal="center"/>
    </xf>
    <xf numFmtId="3" fontId="22" fillId="0" borderId="27" xfId="3" applyNumberFormat="1" applyFont="1" applyFill="1" applyBorder="1" applyAlignment="1" applyProtection="1">
      <alignment horizontal="left"/>
    </xf>
    <xf numFmtId="180" fontId="15" fillId="0" borderId="18" xfId="3" applyNumberFormat="1" applyFont="1" applyFill="1" applyBorder="1" applyAlignment="1" applyProtection="1">
      <alignment horizontal="right"/>
    </xf>
    <xf numFmtId="3" fontId="22" fillId="0" borderId="20" xfId="3" applyNumberFormat="1" applyFont="1" applyFill="1" applyBorder="1" applyAlignment="1" applyProtection="1"/>
    <xf numFmtId="178" fontId="15" fillId="0" borderId="0" xfId="3" applyNumberFormat="1" applyFont="1" applyFill="1"/>
    <xf numFmtId="179" fontId="15" fillId="0" borderId="0" xfId="3" applyNumberFormat="1" applyFont="1" applyFill="1"/>
    <xf numFmtId="178" fontId="15" fillId="0" borderId="18" xfId="1" applyNumberFormat="1" applyFont="1" applyFill="1" applyBorder="1" applyAlignment="1" applyProtection="1">
      <alignment horizontal="center"/>
    </xf>
    <xf numFmtId="0" fontId="16" fillId="0" borderId="0" xfId="3" applyFont="1" applyFill="1"/>
    <xf numFmtId="178" fontId="15" fillId="0" borderId="10" xfId="3" applyNumberFormat="1" applyFont="1" applyFill="1" applyBorder="1" applyAlignment="1" applyProtection="1">
      <alignment horizontal="right"/>
    </xf>
    <xf numFmtId="178" fontId="15" fillId="0" borderId="18" xfId="3" applyNumberFormat="1" applyFont="1" applyFill="1" applyBorder="1" applyAlignment="1" applyProtection="1">
      <alignment horizontal="right"/>
    </xf>
    <xf numFmtId="185" fontId="16" fillId="0" borderId="20" xfId="3" applyNumberFormat="1" applyFont="1" applyFill="1" applyBorder="1" applyAlignment="1" applyProtection="1">
      <alignment horizontal="left"/>
    </xf>
    <xf numFmtId="38" fontId="16" fillId="0" borderId="10" xfId="1" applyNumberFormat="1" applyFont="1" applyFill="1" applyBorder="1" applyAlignment="1" applyProtection="1">
      <alignment horizontal="right"/>
    </xf>
    <xf numFmtId="0" fontId="15" fillId="0" borderId="27" xfId="3" applyFont="1" applyFill="1" applyBorder="1" applyAlignment="1" applyProtection="1">
      <alignment horizontal="center"/>
    </xf>
    <xf numFmtId="178" fontId="15" fillId="0" borderId="18" xfId="3" applyNumberFormat="1" applyFont="1" applyFill="1" applyBorder="1" applyProtection="1"/>
    <xf numFmtId="0" fontId="15" fillId="0" borderId="20" xfId="3" applyFont="1" applyFill="1" applyBorder="1" applyProtection="1"/>
    <xf numFmtId="0" fontId="15" fillId="0" borderId="0" xfId="3" applyFont="1" applyFill="1" applyBorder="1" applyAlignment="1" applyProtection="1">
      <alignment horizontal="left"/>
    </xf>
    <xf numFmtId="180" fontId="16" fillId="0" borderId="0" xfId="3" applyNumberFormat="1" applyFont="1" applyFill="1" applyBorder="1" applyAlignment="1" applyProtection="1">
      <alignment horizontal="right"/>
    </xf>
    <xf numFmtId="0" fontId="16" fillId="0" borderId="0" xfId="3" applyFont="1" applyFill="1" applyBorder="1" applyAlignment="1" applyProtection="1">
      <alignment horizontal="center"/>
    </xf>
    <xf numFmtId="38" fontId="16" fillId="0" borderId="0" xfId="1" applyFont="1" applyFill="1" applyBorder="1" applyAlignment="1" applyProtection="1">
      <alignment horizontal="right"/>
    </xf>
    <xf numFmtId="0" fontId="15" fillId="0" borderId="0" xfId="3" applyNumberFormat="1" applyFont="1" applyFill="1" applyBorder="1" applyAlignment="1" applyProtection="1">
      <alignment horizontal="left" shrinkToFit="1"/>
    </xf>
    <xf numFmtId="0" fontId="0" fillId="0" borderId="0" xfId="0" applyFill="1" applyBorder="1"/>
    <xf numFmtId="0" fontId="15" fillId="0" borderId="0" xfId="3" applyNumberFormat="1" applyFont="1" applyFill="1" applyBorder="1" applyAlignment="1" applyProtection="1">
      <alignment horizontal="center" shrinkToFit="1"/>
    </xf>
    <xf numFmtId="180" fontId="15" fillId="0" borderId="0" xfId="3" applyNumberFormat="1" applyFont="1" applyFill="1" applyBorder="1" applyAlignment="1" applyProtection="1">
      <alignment horizontal="right"/>
    </xf>
    <xf numFmtId="38" fontId="15" fillId="0" borderId="0" xfId="1" applyFont="1" applyFill="1" applyBorder="1" applyAlignment="1" applyProtection="1">
      <alignment horizontal="right"/>
    </xf>
    <xf numFmtId="38" fontId="15" fillId="0" borderId="0" xfId="1" quotePrefix="1" applyFont="1" applyFill="1" applyBorder="1" applyAlignment="1" applyProtection="1">
      <alignment horizontal="right"/>
    </xf>
    <xf numFmtId="0" fontId="16" fillId="0" borderId="0" xfId="3" applyFont="1" applyFill="1" applyBorder="1"/>
    <xf numFmtId="0" fontId="29" fillId="0" borderId="0" xfId="0" applyFont="1" applyFill="1"/>
    <xf numFmtId="186" fontId="15" fillId="0" borderId="20" xfId="3" applyNumberFormat="1" applyFont="1" applyFill="1" applyBorder="1" applyAlignment="1" applyProtection="1"/>
    <xf numFmtId="0" fontId="15" fillId="0" borderId="27" xfId="3" applyNumberFormat="1" applyFont="1" applyFill="1" applyBorder="1" applyAlignment="1" applyProtection="1">
      <alignment horizontal="left" shrinkToFit="1"/>
    </xf>
    <xf numFmtId="0" fontId="15" fillId="0" borderId="18" xfId="3" applyNumberFormat="1" applyFont="1" applyFill="1" applyBorder="1" applyAlignment="1" applyProtection="1">
      <alignment horizontal="center" shrinkToFit="1"/>
    </xf>
    <xf numFmtId="38" fontId="15" fillId="0" borderId="18" xfId="1" quotePrefix="1" applyFont="1" applyFill="1" applyBorder="1" applyAlignment="1" applyProtection="1">
      <alignment horizontal="right"/>
    </xf>
    <xf numFmtId="0" fontId="16" fillId="0" borderId="10" xfId="3" applyFont="1" applyFill="1" applyBorder="1" applyAlignment="1" applyProtection="1">
      <alignment horizontal="left"/>
      <protection locked="0"/>
    </xf>
    <xf numFmtId="0" fontId="16" fillId="0" borderId="18" xfId="3" applyFont="1" applyFill="1" applyBorder="1" applyAlignment="1" applyProtection="1">
      <alignment horizontal="left" shrinkToFit="1"/>
      <protection locked="0"/>
    </xf>
    <xf numFmtId="0" fontId="25" fillId="0" borderId="27" xfId="3" applyFont="1" applyFill="1" applyBorder="1" applyAlignment="1" applyProtection="1">
      <alignment horizontal="center"/>
    </xf>
    <xf numFmtId="0" fontId="15" fillId="0" borderId="20" xfId="3" applyFont="1" applyFill="1" applyBorder="1" applyAlignment="1" applyProtection="1">
      <alignment horizontal="center"/>
    </xf>
    <xf numFmtId="38" fontId="16" fillId="0" borderId="11" xfId="1" applyFont="1" applyFill="1" applyBorder="1" applyAlignment="1" applyProtection="1">
      <alignment horizontal="right"/>
    </xf>
    <xf numFmtId="0" fontId="15" fillId="0" borderId="13" xfId="3" applyFont="1" applyFill="1" applyBorder="1" applyAlignment="1" applyProtection="1">
      <alignment horizontal="left"/>
    </xf>
    <xf numFmtId="3" fontId="21" fillId="0" borderId="27" xfId="3" applyNumberFormat="1" applyFont="1" applyFill="1" applyBorder="1" applyAlignment="1" applyProtection="1">
      <alignment horizontal="center" vertical="center"/>
    </xf>
    <xf numFmtId="3" fontId="23" fillId="0" borderId="20" xfId="3" applyNumberFormat="1" applyFont="1" applyFill="1" applyBorder="1" applyAlignment="1" applyProtection="1">
      <alignment horizontal="center" vertical="center"/>
    </xf>
    <xf numFmtId="181" fontId="16" fillId="0" borderId="10" xfId="3" applyNumberFormat="1" applyFont="1" applyFill="1" applyBorder="1" applyAlignment="1" applyProtection="1">
      <alignment horizontal="right"/>
    </xf>
    <xf numFmtId="179" fontId="16" fillId="0" borderId="10" xfId="3" applyNumberFormat="1" applyFont="1" applyFill="1" applyBorder="1" applyAlignment="1" applyProtection="1">
      <alignment horizontal="center"/>
    </xf>
    <xf numFmtId="181" fontId="15" fillId="0" borderId="18" xfId="3" applyNumberFormat="1" applyFont="1" applyFill="1" applyBorder="1" applyAlignment="1" applyProtection="1">
      <alignment horizontal="right"/>
    </xf>
    <xf numFmtId="183" fontId="23" fillId="0" borderId="20" xfId="3" applyNumberFormat="1" applyFont="1" applyFill="1" applyBorder="1" applyAlignment="1" applyProtection="1">
      <alignment horizontal="left" vertical="center"/>
    </xf>
    <xf numFmtId="178" fontId="16" fillId="0" borderId="10" xfId="3" applyNumberFormat="1" applyFont="1" applyFill="1" applyBorder="1" applyAlignment="1" applyProtection="1">
      <alignment horizontal="center"/>
    </xf>
    <xf numFmtId="38" fontId="23" fillId="0" borderId="20" xfId="3" applyNumberFormat="1" applyFont="1" applyFill="1" applyBorder="1" applyAlignment="1" applyProtection="1">
      <alignment horizontal="left" vertical="center"/>
    </xf>
    <xf numFmtId="0" fontId="15" fillId="0" borderId="11" xfId="3" applyFont="1" applyFill="1" applyBorder="1" applyProtection="1"/>
    <xf numFmtId="0" fontId="15" fillId="0" borderId="11" xfId="3" applyFont="1" applyFill="1" applyBorder="1" applyAlignment="1" applyProtection="1">
      <alignment horizontal="center"/>
    </xf>
    <xf numFmtId="178" fontId="15" fillId="0" borderId="11" xfId="1" applyNumberFormat="1" applyFont="1" applyFill="1" applyBorder="1" applyAlignment="1" applyProtection="1">
      <alignment horizontal="center"/>
    </xf>
    <xf numFmtId="179" fontId="15" fillId="0" borderId="11" xfId="3" applyNumberFormat="1" applyFont="1" applyFill="1" applyBorder="1" applyAlignment="1" applyProtection="1">
      <alignment horizontal="center"/>
    </xf>
    <xf numFmtId="38" fontId="15" fillId="0" borderId="11" xfId="1" applyFont="1" applyFill="1" applyBorder="1" applyAlignment="1" applyProtection="1">
      <alignment horizontal="right"/>
    </xf>
    <xf numFmtId="38" fontId="23" fillId="0" borderId="27" xfId="3" applyNumberFormat="1" applyFont="1" applyFill="1" applyBorder="1" applyAlignment="1" applyProtection="1">
      <alignment horizontal="right" vertical="center"/>
    </xf>
    <xf numFmtId="38" fontId="23" fillId="0" borderId="20" xfId="3" applyNumberFormat="1" applyFont="1" applyFill="1" applyBorder="1" applyAlignment="1" applyProtection="1">
      <alignment horizontal="right" vertical="center"/>
    </xf>
    <xf numFmtId="38" fontId="23" fillId="0" borderId="13" xfId="3" applyNumberFormat="1" applyFont="1" applyFill="1" applyBorder="1" applyAlignment="1" applyProtection="1">
      <alignment horizontal="right" vertical="center"/>
    </xf>
    <xf numFmtId="38" fontId="16" fillId="0" borderId="13" xfId="1" applyFont="1" applyFill="1" applyBorder="1" applyAlignment="1" applyProtection="1">
      <alignment horizontal="right"/>
    </xf>
    <xf numFmtId="0" fontId="24" fillId="0" borderId="27" xfId="3" applyFont="1" applyFill="1" applyBorder="1" applyAlignment="1" applyProtection="1">
      <alignment horizontal="left" vertical="center"/>
    </xf>
    <xf numFmtId="0" fontId="24" fillId="0" borderId="20" xfId="3" applyNumberFormat="1" applyFont="1" applyFill="1" applyBorder="1" applyAlignment="1" applyProtection="1">
      <alignment horizontal="left" vertical="center"/>
    </xf>
    <xf numFmtId="0" fontId="23" fillId="0" borderId="27" xfId="3" applyFont="1" applyFill="1" applyBorder="1" applyAlignment="1" applyProtection="1">
      <alignment horizontal="center" vertical="center"/>
    </xf>
    <xf numFmtId="0" fontId="23" fillId="0" borderId="20" xfId="3" applyFont="1" applyFill="1" applyBorder="1" applyAlignment="1" applyProtection="1">
      <alignment horizontal="center" vertical="center"/>
    </xf>
    <xf numFmtId="0" fontId="23" fillId="0" borderId="27" xfId="3" applyFont="1" applyFill="1" applyBorder="1" applyAlignment="1" applyProtection="1">
      <alignment horizontal="left" vertical="center"/>
    </xf>
    <xf numFmtId="9" fontId="23" fillId="0" borderId="27" xfId="3" applyNumberFormat="1" applyFont="1" applyFill="1" applyBorder="1" applyAlignment="1" applyProtection="1">
      <alignment horizontal="left"/>
    </xf>
    <xf numFmtId="179" fontId="15" fillId="0" borderId="18" xfId="3" applyNumberFormat="1" applyFont="1" applyFill="1" applyBorder="1" applyProtection="1"/>
    <xf numFmtId="0" fontId="23" fillId="0" borderId="20" xfId="3" applyFont="1" applyFill="1" applyBorder="1" applyAlignment="1" applyProtection="1">
      <alignment vertical="center"/>
    </xf>
    <xf numFmtId="0" fontId="4" fillId="0" borderId="1" xfId="2" applyFont="1" applyFill="1" applyBorder="1" applyAlignment="1">
      <alignment horizontal="center" vertical="center"/>
    </xf>
    <xf numFmtId="0" fontId="0" fillId="0" borderId="1" xfId="0" applyBorder="1" applyAlignment="1">
      <alignment horizontal="center" vertical="center"/>
    </xf>
  </cellXfs>
  <cellStyles count="4">
    <cellStyle name="桁区切り" xfId="1" builtinId="6"/>
    <cellStyle name="標準" xfId="0" builtinId="0"/>
    <cellStyle name="標準_県立多治見病院伝染病棟解体工事内訳書H10,12,10" xfId="3"/>
    <cellStyle name="標準_工事設計書V2t"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10</xdr:col>
      <xdr:colOff>211136</xdr:colOff>
      <xdr:row>7</xdr:row>
      <xdr:rowOff>170656</xdr:rowOff>
    </xdr:from>
    <xdr:to>
      <xdr:col>10</xdr:col>
      <xdr:colOff>571136</xdr:colOff>
      <xdr:row>9</xdr:row>
      <xdr:rowOff>78218</xdr:rowOff>
    </xdr:to>
    <xdr:sp macro="" textlink="">
      <xdr:nvSpPr>
        <xdr:cNvPr id="2" name="Oval 4"/>
        <xdr:cNvSpPr>
          <a:spLocks noChangeArrowheads="1"/>
        </xdr:cNvSpPr>
      </xdr:nvSpPr>
      <xdr:spPr bwMode="auto">
        <a:xfrm>
          <a:off x="9145586" y="2228056"/>
          <a:ext cx="360000" cy="364762"/>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204787</xdr:colOff>
      <xdr:row>10</xdr:row>
      <xdr:rowOff>171451</xdr:rowOff>
    </xdr:from>
    <xdr:to>
      <xdr:col>11</xdr:col>
      <xdr:colOff>564787</xdr:colOff>
      <xdr:row>12</xdr:row>
      <xdr:rowOff>79013</xdr:rowOff>
    </xdr:to>
    <xdr:sp macro="" textlink="">
      <xdr:nvSpPr>
        <xdr:cNvPr id="3" name="Oval 5"/>
        <xdr:cNvSpPr>
          <a:spLocks noChangeArrowheads="1"/>
        </xdr:cNvSpPr>
      </xdr:nvSpPr>
      <xdr:spPr bwMode="auto">
        <a:xfrm>
          <a:off x="9910762" y="2914651"/>
          <a:ext cx="360000" cy="364762"/>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407193</xdr:colOff>
      <xdr:row>11</xdr:row>
      <xdr:rowOff>190500</xdr:rowOff>
    </xdr:from>
    <xdr:to>
      <xdr:col>6</xdr:col>
      <xdr:colOff>683418</xdr:colOff>
      <xdr:row>13</xdr:row>
      <xdr:rowOff>0</xdr:rowOff>
    </xdr:to>
    <xdr:sp macro="" textlink="">
      <xdr:nvSpPr>
        <xdr:cNvPr id="4" name="Oval 6"/>
        <xdr:cNvSpPr>
          <a:spLocks noChangeArrowheads="1"/>
        </xdr:cNvSpPr>
      </xdr:nvSpPr>
      <xdr:spPr bwMode="auto">
        <a:xfrm>
          <a:off x="6255543" y="3162300"/>
          <a:ext cx="276225" cy="266700"/>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xdr:col>
      <xdr:colOff>64295</xdr:colOff>
      <xdr:row>11</xdr:row>
      <xdr:rowOff>190500</xdr:rowOff>
    </xdr:from>
    <xdr:to>
      <xdr:col>7</xdr:col>
      <xdr:colOff>340520</xdr:colOff>
      <xdr:row>13</xdr:row>
      <xdr:rowOff>0</xdr:rowOff>
    </xdr:to>
    <xdr:sp macro="" textlink="">
      <xdr:nvSpPr>
        <xdr:cNvPr id="5" name="Oval 7"/>
        <xdr:cNvSpPr>
          <a:spLocks noChangeArrowheads="1"/>
        </xdr:cNvSpPr>
      </xdr:nvSpPr>
      <xdr:spPr bwMode="auto">
        <a:xfrm>
          <a:off x="6684170" y="3162300"/>
          <a:ext cx="276225" cy="266700"/>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0040639/Desktop/R7&#24180;&#24230;/&#12304;&#22810;&#25991;&#12473;&#24037;&#31532;&#65305;&#21495;&#12305;&#19977;&#12398;&#20489;&#24066;&#27665;&#12398;&#37324;&#23487;&#27850;&#30740;&#20462;&#12475;&#12531;&#12479;&#12540;&#23627;&#26681;&#31561;&#25913;&#20462;&#24037;&#20107;/01&#35373;&#35336;&#26360;/&#12304;&#22810;&#25991;&#12473;&#24037;&#31532;&#65305;&#21495;&#12305;&#24037;&#20107;&#35373;&#35336;&#26360;&#12304;R06_&#12305;&#22810;&#27835;&#35211;&#24066;vL1.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工事設計書"/>
      <sheetName val="工事価格書"/>
      <sheetName val="直工内訳Aa"/>
      <sheetName val="共通仮設内訳Ba"/>
      <sheetName val="現場管理内訳Bb"/>
      <sheetName val="一般管理等内訳Bc"/>
      <sheetName val="Aa01"/>
      <sheetName val="Aa02"/>
      <sheetName val="Aa03"/>
      <sheetName val="Aa04"/>
      <sheetName val="Aa05"/>
      <sheetName val="Aa06"/>
      <sheetName val="Aa07"/>
      <sheetName val="Aa08"/>
      <sheetName val="Aa09"/>
      <sheetName val="Aa10"/>
      <sheetName val="Aa11"/>
      <sheetName val="Aa12"/>
      <sheetName val="Aa13"/>
      <sheetName val="Aa14"/>
      <sheetName val="Aa15"/>
      <sheetName val="Aa16"/>
      <sheetName val="Aa17"/>
      <sheetName val="Aa18"/>
      <sheetName val="Aa19"/>
      <sheetName val="Aa20"/>
      <sheetName val="Aa21"/>
      <sheetName val="Aa22"/>
      <sheetName val="Aa23"/>
      <sheetName val="Aa24"/>
      <sheetName val="Aa25"/>
      <sheetName val="Aa26"/>
      <sheetName val="Aa27"/>
      <sheetName val="Aa28"/>
      <sheetName val="Aa29"/>
      <sheetName val="Aa30"/>
      <sheetName val="Aa31"/>
      <sheetName val="Aa32"/>
      <sheetName val="Aa33"/>
      <sheetName val="共通費算定_当初"/>
      <sheetName val="共通費算定_変更"/>
      <sheetName val="明細データ"/>
    </sheetNames>
    <definedNames>
      <definedName name="jumpAa01"/>
      <definedName name="jumpAa02"/>
      <definedName name="jumpAa03"/>
      <definedName name="jumpAa04"/>
      <definedName name="jumpAa05"/>
      <definedName name="jumpAa06"/>
      <definedName name="jumpAa07"/>
      <definedName name="jumpAa08"/>
      <definedName name="jumpAa09"/>
      <definedName name="jumpAa10"/>
      <definedName name="jumpAa11"/>
      <definedName name="jumpAa12"/>
      <definedName name="jumpAa13"/>
      <definedName name="jumpAa14"/>
      <definedName name="jumpAa15"/>
      <definedName name="jumpAa16"/>
      <definedName name="jumpAa17"/>
      <definedName name="jumpAa18"/>
      <definedName name="jumpAa19"/>
      <definedName name="jumpAa20"/>
      <definedName name="jumpAa21"/>
      <definedName name="jumpAa22"/>
      <definedName name="jumpAa23"/>
      <definedName name="jumpAa24"/>
      <definedName name="jumpAa25"/>
      <definedName name="jumpAa26"/>
      <definedName name="jumpAa27"/>
      <definedName name="jumpAa28"/>
      <definedName name="jumpAa29"/>
      <definedName name="jumpAa30"/>
      <definedName name="jumpAa31"/>
      <definedName name="jumpAa32"/>
      <definedName name="jumpAa33"/>
      <definedName name="jumpBack2Aa"/>
      <definedName name="項目1_15"/>
      <definedName name="項目1_33"/>
      <definedName name="非表示ワークシート_全削除"/>
      <definedName name="非表示ワークシート_全表示"/>
      <definedName name="変更設計ヘッダー削除"/>
      <definedName name="変更設計ヘッダー追加"/>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AK33"/>
  <sheetViews>
    <sheetView showGridLines="0" showZeros="0" tabSelected="1" view="pageBreakPreview" zoomScale="75" zoomScaleNormal="75" zoomScaleSheetLayoutView="75" workbookViewId="0">
      <selection activeCell="C8" sqref="C8:E24"/>
    </sheetView>
  </sheetViews>
  <sheetFormatPr defaultRowHeight="13.5" x14ac:dyDescent="0.15"/>
  <cols>
    <col min="1" max="1" width="1.625" style="68" customWidth="1"/>
    <col min="2" max="2" width="9.625" style="68" customWidth="1"/>
    <col min="3" max="3" width="25.625" style="68" customWidth="1"/>
    <col min="4" max="4" width="8.125" style="68" customWidth="1"/>
    <col min="5" max="5" width="21.625" style="68" customWidth="1"/>
    <col min="6" max="14" width="10.125" style="68" customWidth="1"/>
    <col min="15" max="15" width="1.75" style="68" customWidth="1"/>
    <col min="16" max="16" width="2.625" style="71" customWidth="1"/>
    <col min="17" max="37" width="9" style="71"/>
    <col min="38" max="16384" width="9" style="68"/>
  </cols>
  <sheetData>
    <row r="1" spans="1:16" s="71" customFormat="1" ht="30" customHeight="1" x14ac:dyDescent="0.15">
      <c r="A1" s="68"/>
      <c r="B1" s="69"/>
      <c r="C1" s="69"/>
      <c r="D1" s="68"/>
      <c r="E1" s="324" t="s">
        <v>138</v>
      </c>
      <c r="F1" s="325"/>
      <c r="G1" s="325"/>
      <c r="H1" s="325"/>
      <c r="I1" s="325"/>
      <c r="J1" s="68"/>
      <c r="K1" s="68"/>
      <c r="L1" s="68"/>
      <c r="M1" s="68"/>
      <c r="N1" s="68"/>
      <c r="O1" s="68"/>
      <c r="P1" s="70"/>
    </row>
    <row r="2" spans="1:16" s="71" customFormat="1" ht="18" customHeight="1" x14ac:dyDescent="0.15">
      <c r="A2" s="68"/>
      <c r="B2" s="72" t="s">
        <v>0</v>
      </c>
      <c r="C2" s="73"/>
      <c r="D2" s="74" t="s">
        <v>1</v>
      </c>
      <c r="E2" s="75"/>
      <c r="F2" s="76"/>
      <c r="G2" s="77" t="s">
        <v>2</v>
      </c>
      <c r="H2" s="77" t="s">
        <v>3</v>
      </c>
      <c r="I2" s="77" t="s">
        <v>4</v>
      </c>
      <c r="J2" s="78" t="s">
        <v>5</v>
      </c>
      <c r="K2" s="79"/>
      <c r="L2" s="80"/>
      <c r="M2" s="77" t="s">
        <v>6</v>
      </c>
      <c r="N2" s="81" t="s">
        <v>7</v>
      </c>
      <c r="O2" s="68"/>
    </row>
    <row r="3" spans="1:16" s="71" customFormat="1" ht="30" customHeight="1" x14ac:dyDescent="0.15">
      <c r="A3" s="68"/>
      <c r="B3" s="72"/>
      <c r="C3" s="82"/>
      <c r="D3" s="83" t="s">
        <v>8</v>
      </c>
      <c r="E3" s="1" t="s">
        <v>9</v>
      </c>
      <c r="F3" s="2"/>
      <c r="G3" s="84"/>
      <c r="H3" s="84"/>
      <c r="I3" s="84"/>
      <c r="J3" s="85"/>
      <c r="K3" s="86"/>
      <c r="L3" s="87"/>
      <c r="M3" s="88"/>
      <c r="N3" s="89"/>
      <c r="O3" s="68"/>
      <c r="P3" s="90"/>
    </row>
    <row r="4" spans="1:16" s="71" customFormat="1" ht="30" customHeight="1" x14ac:dyDescent="0.15">
      <c r="A4" s="68"/>
      <c r="B4" s="91"/>
      <c r="C4" s="92"/>
      <c r="D4" s="93" t="s">
        <v>10</v>
      </c>
      <c r="E4" s="3"/>
      <c r="F4" s="4"/>
      <c r="G4" s="94"/>
      <c r="H4" s="94"/>
      <c r="I4" s="94"/>
      <c r="J4" s="95"/>
      <c r="K4" s="96"/>
      <c r="L4" s="97"/>
      <c r="M4" s="98"/>
      <c r="N4" s="99"/>
      <c r="O4" s="68"/>
      <c r="P4" s="90"/>
    </row>
    <row r="5" spans="1:16" s="71" customFormat="1" ht="18" customHeight="1" x14ac:dyDescent="0.15">
      <c r="A5" s="68"/>
      <c r="B5" s="100" t="s">
        <v>11</v>
      </c>
      <c r="C5" s="5" t="s">
        <v>12</v>
      </c>
      <c r="D5" s="6"/>
      <c r="E5" s="7"/>
      <c r="F5" s="101" t="s">
        <v>13</v>
      </c>
      <c r="G5" s="5" t="s">
        <v>14</v>
      </c>
      <c r="H5" s="6"/>
      <c r="I5" s="6"/>
      <c r="J5" s="6"/>
      <c r="K5" s="6"/>
      <c r="L5" s="6"/>
      <c r="M5" s="6"/>
      <c r="N5" s="8"/>
      <c r="O5" s="68"/>
      <c r="P5" s="102"/>
    </row>
    <row r="6" spans="1:16" s="71" customFormat="1" ht="18" customHeight="1" x14ac:dyDescent="0.15">
      <c r="A6" s="68"/>
      <c r="B6" s="103"/>
      <c r="C6" s="9"/>
      <c r="D6" s="10"/>
      <c r="E6" s="11"/>
      <c r="F6" s="104"/>
      <c r="G6" s="9"/>
      <c r="H6" s="10"/>
      <c r="I6" s="10"/>
      <c r="J6" s="10"/>
      <c r="K6" s="10"/>
      <c r="L6" s="10"/>
      <c r="M6" s="10"/>
      <c r="N6" s="12"/>
      <c r="O6" s="68"/>
      <c r="P6" s="102"/>
    </row>
    <row r="7" spans="1:16" s="71" customFormat="1" ht="18" customHeight="1" x14ac:dyDescent="0.15">
      <c r="A7" s="68"/>
      <c r="B7" s="105"/>
      <c r="C7" s="13"/>
      <c r="D7" s="14"/>
      <c r="E7" s="15"/>
      <c r="F7" s="106" t="s">
        <v>15</v>
      </c>
      <c r="G7" s="13"/>
      <c r="H7" s="14"/>
      <c r="I7" s="14"/>
      <c r="J7" s="14"/>
      <c r="K7" s="14"/>
      <c r="L7" s="14"/>
      <c r="M7" s="14"/>
      <c r="N7" s="16"/>
      <c r="O7" s="68"/>
      <c r="P7" s="107"/>
    </row>
    <row r="8" spans="1:16" s="71" customFormat="1" ht="18" customHeight="1" x14ac:dyDescent="0.15">
      <c r="A8" s="68"/>
      <c r="B8" s="108" t="s">
        <v>16</v>
      </c>
      <c r="C8" s="17" t="s">
        <v>17</v>
      </c>
      <c r="D8" s="18"/>
      <c r="E8" s="19"/>
      <c r="F8" s="109" t="s">
        <v>18</v>
      </c>
      <c r="G8" s="20">
        <v>45768</v>
      </c>
      <c r="H8" s="20"/>
      <c r="I8" s="20"/>
      <c r="J8" s="101" t="s">
        <v>8</v>
      </c>
      <c r="K8" s="110"/>
      <c r="L8" s="110" t="s">
        <v>19</v>
      </c>
      <c r="M8" s="110" t="s">
        <v>20</v>
      </c>
      <c r="N8" s="111" t="s">
        <v>21</v>
      </c>
      <c r="O8" s="68"/>
      <c r="P8" s="107"/>
    </row>
    <row r="9" spans="1:16" s="71" customFormat="1" ht="18" customHeight="1" x14ac:dyDescent="0.15">
      <c r="A9" s="68"/>
      <c r="B9" s="112"/>
      <c r="C9" s="21"/>
      <c r="D9" s="22"/>
      <c r="E9" s="23"/>
      <c r="F9" s="104"/>
      <c r="G9" s="20"/>
      <c r="H9" s="20"/>
      <c r="I9" s="20"/>
      <c r="J9" s="104"/>
      <c r="K9" s="113" t="s">
        <v>133</v>
      </c>
      <c r="L9" s="113"/>
      <c r="M9" s="113"/>
      <c r="N9" s="114"/>
      <c r="O9" s="68"/>
      <c r="P9" s="102"/>
    </row>
    <row r="10" spans="1:16" s="71" customFormat="1" ht="18" customHeight="1" x14ac:dyDescent="0.15">
      <c r="A10" s="68"/>
      <c r="B10" s="112"/>
      <c r="C10" s="21"/>
      <c r="D10" s="22"/>
      <c r="E10" s="23"/>
      <c r="F10" s="115" t="s">
        <v>22</v>
      </c>
      <c r="G10" s="20"/>
      <c r="H10" s="20"/>
      <c r="I10" s="20"/>
      <c r="J10" s="115" t="s">
        <v>23</v>
      </c>
      <c r="K10" s="116"/>
      <c r="L10" s="116" t="s">
        <v>134</v>
      </c>
      <c r="M10" s="116" t="s">
        <v>134</v>
      </c>
      <c r="N10" s="117" t="s">
        <v>24</v>
      </c>
      <c r="O10" s="68"/>
      <c r="P10" s="102"/>
    </row>
    <row r="11" spans="1:16" s="71" customFormat="1" ht="18" customHeight="1" x14ac:dyDescent="0.15">
      <c r="A11" s="68"/>
      <c r="B11" s="112"/>
      <c r="C11" s="21"/>
      <c r="D11" s="22"/>
      <c r="E11" s="23"/>
      <c r="F11" s="101" t="s">
        <v>25</v>
      </c>
      <c r="G11" s="118" t="s">
        <v>26</v>
      </c>
      <c r="H11" s="118" t="s">
        <v>27</v>
      </c>
      <c r="I11" s="118" t="s">
        <v>28</v>
      </c>
      <c r="J11" s="101" t="s">
        <v>13</v>
      </c>
      <c r="K11" s="119"/>
      <c r="L11" s="119"/>
      <c r="M11" s="119" t="s">
        <v>135</v>
      </c>
      <c r="N11" s="120" t="s">
        <v>21</v>
      </c>
      <c r="O11" s="68"/>
    </row>
    <row r="12" spans="1:16" s="71" customFormat="1" ht="18" customHeight="1" x14ac:dyDescent="0.15">
      <c r="A12" s="68"/>
      <c r="B12" s="112"/>
      <c r="C12" s="21"/>
      <c r="D12" s="22"/>
      <c r="E12" s="23"/>
      <c r="F12" s="104"/>
      <c r="G12" s="113"/>
      <c r="H12" s="113"/>
      <c r="I12" s="113"/>
      <c r="J12" s="104"/>
      <c r="K12" s="113" t="s">
        <v>29</v>
      </c>
      <c r="L12" s="113" t="s">
        <v>30</v>
      </c>
      <c r="M12" s="113" t="s">
        <v>136</v>
      </c>
      <c r="N12" s="114"/>
      <c r="O12" s="68"/>
    </row>
    <row r="13" spans="1:16" s="71" customFormat="1" ht="18" customHeight="1" x14ac:dyDescent="0.15">
      <c r="A13" s="68"/>
      <c r="B13" s="112"/>
      <c r="C13" s="21"/>
      <c r="D13" s="22"/>
      <c r="E13" s="23"/>
      <c r="F13" s="106" t="s">
        <v>31</v>
      </c>
      <c r="G13" s="121" t="s">
        <v>32</v>
      </c>
      <c r="H13" s="121" t="s">
        <v>32</v>
      </c>
      <c r="I13" s="122" t="s">
        <v>24</v>
      </c>
      <c r="J13" s="106" t="s">
        <v>33</v>
      </c>
      <c r="K13" s="121"/>
      <c r="L13" s="121"/>
      <c r="M13" s="121" t="s">
        <v>137</v>
      </c>
      <c r="N13" s="123" t="s">
        <v>24</v>
      </c>
      <c r="O13" s="68"/>
    </row>
    <row r="14" spans="1:16" s="71" customFormat="1" ht="18" customHeight="1" x14ac:dyDescent="0.15">
      <c r="A14" s="68"/>
      <c r="B14" s="112"/>
      <c r="C14" s="21"/>
      <c r="D14" s="22"/>
      <c r="E14" s="23"/>
      <c r="F14" s="104"/>
      <c r="G14" s="124"/>
      <c r="H14" s="124"/>
      <c r="I14" s="124"/>
      <c r="J14" s="24" t="s">
        <v>34</v>
      </c>
      <c r="K14" s="25"/>
      <c r="L14" s="125" t="s">
        <v>35</v>
      </c>
      <c r="M14" s="25">
        <v>45961</v>
      </c>
      <c r="N14" s="26"/>
      <c r="O14" s="68"/>
    </row>
    <row r="15" spans="1:16" s="71" customFormat="1" ht="18" customHeight="1" x14ac:dyDescent="0.15">
      <c r="A15" s="68"/>
      <c r="B15" s="112"/>
      <c r="C15" s="21"/>
      <c r="D15" s="22"/>
      <c r="E15" s="23"/>
      <c r="F15" s="104" t="s">
        <v>36</v>
      </c>
      <c r="G15" s="126" t="s">
        <v>37</v>
      </c>
      <c r="H15" s="127"/>
      <c r="I15" s="128"/>
      <c r="J15" s="27"/>
      <c r="K15" s="20"/>
      <c r="L15" s="125"/>
      <c r="M15" s="20"/>
      <c r="N15" s="28"/>
      <c r="O15" s="68"/>
      <c r="P15" s="102"/>
    </row>
    <row r="16" spans="1:16" s="71" customFormat="1" ht="18" customHeight="1" x14ac:dyDescent="0.15">
      <c r="A16" s="68"/>
      <c r="B16" s="112"/>
      <c r="C16" s="21"/>
      <c r="D16" s="22"/>
      <c r="E16" s="23"/>
      <c r="F16" s="104"/>
      <c r="G16" s="124"/>
      <c r="H16" s="124"/>
      <c r="I16" s="124"/>
      <c r="J16" s="30"/>
      <c r="K16" s="31"/>
      <c r="L16" s="125"/>
      <c r="M16" s="31"/>
      <c r="N16" s="32"/>
      <c r="O16" s="68"/>
    </row>
    <row r="17" spans="2:37" ht="18" customHeight="1" x14ac:dyDescent="0.15">
      <c r="B17" s="112"/>
      <c r="C17" s="21"/>
      <c r="D17" s="22"/>
      <c r="E17" s="23"/>
      <c r="F17" s="129" t="s">
        <v>38</v>
      </c>
      <c r="G17" s="33"/>
      <c r="H17" s="34"/>
      <c r="I17" s="34"/>
      <c r="J17" s="34"/>
      <c r="K17" s="34"/>
      <c r="L17" s="34"/>
      <c r="M17" s="34"/>
      <c r="N17" s="35"/>
    </row>
    <row r="18" spans="2:37" ht="18" customHeight="1" x14ac:dyDescent="0.15">
      <c r="B18" s="112"/>
      <c r="C18" s="21"/>
      <c r="D18" s="22"/>
      <c r="E18" s="23"/>
      <c r="F18" s="104" t="s">
        <v>39</v>
      </c>
      <c r="G18" s="36"/>
      <c r="H18" s="37"/>
      <c r="I18" s="37"/>
      <c r="J18" s="37"/>
      <c r="K18" s="37"/>
      <c r="L18" s="37"/>
      <c r="M18" s="37"/>
      <c r="N18" s="38"/>
      <c r="P18" s="29"/>
    </row>
    <row r="19" spans="2:37" ht="18" customHeight="1" x14ac:dyDescent="0.15">
      <c r="B19" s="112"/>
      <c r="C19" s="21"/>
      <c r="D19" s="22"/>
      <c r="E19" s="23"/>
      <c r="F19" s="104" t="s">
        <v>40</v>
      </c>
      <c r="G19" s="36"/>
      <c r="H19" s="37"/>
      <c r="I19" s="37"/>
      <c r="J19" s="37"/>
      <c r="K19" s="37"/>
      <c r="L19" s="37"/>
      <c r="M19" s="37"/>
      <c r="N19" s="38"/>
    </row>
    <row r="20" spans="2:37" ht="18" customHeight="1" x14ac:dyDescent="0.15">
      <c r="B20" s="112"/>
      <c r="C20" s="21"/>
      <c r="D20" s="22"/>
      <c r="E20" s="23"/>
      <c r="F20" s="104" t="s">
        <v>41</v>
      </c>
      <c r="G20" s="39"/>
      <c r="H20" s="40"/>
      <c r="I20" s="40"/>
      <c r="J20" s="40"/>
      <c r="K20" s="40"/>
      <c r="L20" s="40"/>
      <c r="M20" s="40"/>
      <c r="N20" s="41"/>
      <c r="P20" s="29"/>
    </row>
    <row r="21" spans="2:37" ht="18" customHeight="1" x14ac:dyDescent="0.15">
      <c r="B21" s="112"/>
      <c r="C21" s="21"/>
      <c r="D21" s="22"/>
      <c r="E21" s="23"/>
      <c r="F21" s="129" t="s">
        <v>42</v>
      </c>
      <c r="G21" s="42"/>
      <c r="H21" s="43"/>
      <c r="I21" s="43"/>
      <c r="J21" s="43"/>
      <c r="K21" s="43"/>
      <c r="L21" s="43"/>
      <c r="M21" s="43"/>
      <c r="N21" s="44"/>
    </row>
    <row r="22" spans="2:37" ht="18" customHeight="1" x14ac:dyDescent="0.15">
      <c r="B22" s="112"/>
      <c r="C22" s="21"/>
      <c r="D22" s="22"/>
      <c r="E22" s="23"/>
      <c r="F22" s="104" t="s">
        <v>43</v>
      </c>
      <c r="G22" s="45"/>
      <c r="H22" s="46"/>
      <c r="I22" s="46"/>
      <c r="J22" s="46"/>
      <c r="K22" s="46"/>
      <c r="L22" s="46"/>
      <c r="M22" s="46"/>
      <c r="N22" s="47"/>
    </row>
    <row r="23" spans="2:37" ht="18" customHeight="1" x14ac:dyDescent="0.15">
      <c r="B23" s="112"/>
      <c r="C23" s="21"/>
      <c r="D23" s="22"/>
      <c r="E23" s="23"/>
      <c r="F23" s="104" t="s">
        <v>44</v>
      </c>
      <c r="G23" s="45"/>
      <c r="H23" s="46"/>
      <c r="I23" s="46"/>
      <c r="J23" s="46"/>
      <c r="K23" s="46"/>
      <c r="L23" s="46"/>
      <c r="M23" s="46"/>
      <c r="N23" s="47"/>
    </row>
    <row r="24" spans="2:37" ht="18" customHeight="1" x14ac:dyDescent="0.15">
      <c r="B24" s="131"/>
      <c r="C24" s="48"/>
      <c r="D24" s="49"/>
      <c r="E24" s="50"/>
      <c r="F24" s="132" t="s">
        <v>45</v>
      </c>
      <c r="G24" s="51"/>
      <c r="H24" s="52"/>
      <c r="I24" s="52"/>
      <c r="J24" s="52"/>
      <c r="K24" s="52"/>
      <c r="L24" s="52"/>
      <c r="M24" s="52"/>
      <c r="N24" s="53"/>
    </row>
    <row r="25" spans="2:37" ht="18" customHeight="1" x14ac:dyDescent="0.15"/>
    <row r="26" spans="2:37" s="133" customFormat="1" ht="18" customHeight="1" x14ac:dyDescent="0.15">
      <c r="B26" s="134"/>
      <c r="C26" s="135"/>
      <c r="D26" s="136" t="s">
        <v>46</v>
      </c>
      <c r="E26" s="136"/>
      <c r="F26" s="136"/>
      <c r="G26" s="136" t="s">
        <v>47</v>
      </c>
      <c r="H26" s="136"/>
      <c r="I26" s="136"/>
      <c r="J26" s="136"/>
      <c r="K26" s="136" t="s">
        <v>48</v>
      </c>
      <c r="L26" s="136"/>
      <c r="M26" s="136"/>
      <c r="N26" s="137"/>
      <c r="P26" s="130"/>
      <c r="Q26" s="130"/>
      <c r="R26" s="130"/>
      <c r="S26" s="130"/>
      <c r="T26" s="130"/>
      <c r="U26" s="130"/>
      <c r="V26" s="130"/>
      <c r="W26" s="130"/>
      <c r="X26" s="130"/>
      <c r="Y26" s="130"/>
      <c r="Z26" s="130"/>
      <c r="AA26" s="130"/>
      <c r="AB26" s="130"/>
      <c r="AC26" s="130"/>
      <c r="AD26" s="130"/>
      <c r="AE26" s="130"/>
      <c r="AF26" s="130"/>
      <c r="AG26" s="130"/>
      <c r="AH26" s="130"/>
      <c r="AI26" s="130"/>
      <c r="AJ26" s="130"/>
      <c r="AK26" s="130"/>
    </row>
    <row r="27" spans="2:37" s="133" customFormat="1" ht="18" customHeight="1" x14ac:dyDescent="0.15">
      <c r="B27" s="138" t="s">
        <v>49</v>
      </c>
      <c r="C27" s="139"/>
      <c r="D27" s="140"/>
      <c r="E27" s="140"/>
      <c r="F27" s="140"/>
      <c r="G27" s="141"/>
      <c r="H27" s="142"/>
      <c r="I27" s="142"/>
      <c r="J27" s="142"/>
      <c r="K27" s="143"/>
      <c r="L27" s="143"/>
      <c r="M27" s="143"/>
      <c r="N27" s="144"/>
      <c r="P27" s="130"/>
      <c r="Q27" s="130"/>
      <c r="R27" s="130"/>
      <c r="S27" s="130"/>
      <c r="T27" s="130"/>
      <c r="U27" s="130"/>
      <c r="V27" s="130"/>
      <c r="W27" s="130"/>
      <c r="X27" s="130"/>
      <c r="Y27" s="130"/>
      <c r="Z27" s="130"/>
      <c r="AA27" s="130"/>
      <c r="AB27" s="130"/>
      <c r="AC27" s="130"/>
      <c r="AD27" s="130"/>
      <c r="AE27" s="130"/>
      <c r="AF27" s="130"/>
      <c r="AG27" s="130"/>
      <c r="AH27" s="130"/>
      <c r="AI27" s="130"/>
      <c r="AJ27" s="130"/>
      <c r="AK27" s="130"/>
    </row>
    <row r="28" spans="2:37" s="133" customFormat="1" ht="18" customHeight="1" x14ac:dyDescent="0.15">
      <c r="B28" s="138" t="s">
        <v>50</v>
      </c>
      <c r="C28" s="139"/>
      <c r="D28" s="140"/>
      <c r="E28" s="140"/>
      <c r="F28" s="140"/>
      <c r="G28" s="141"/>
      <c r="H28" s="142"/>
      <c r="I28" s="142"/>
      <c r="J28" s="142"/>
      <c r="K28" s="143"/>
      <c r="L28" s="143"/>
      <c r="M28" s="143"/>
      <c r="N28" s="144"/>
      <c r="P28" s="130"/>
      <c r="Q28" s="130"/>
      <c r="R28" s="130"/>
      <c r="S28" s="130"/>
      <c r="T28" s="130"/>
      <c r="U28" s="130"/>
      <c r="V28" s="130"/>
      <c r="W28" s="130"/>
      <c r="X28" s="130"/>
      <c r="Y28" s="130"/>
      <c r="Z28" s="130"/>
      <c r="AA28" s="130"/>
      <c r="AB28" s="130"/>
      <c r="AC28" s="130"/>
      <c r="AD28" s="130"/>
      <c r="AE28" s="130"/>
      <c r="AF28" s="130"/>
      <c r="AG28" s="130"/>
      <c r="AH28" s="130"/>
      <c r="AI28" s="130"/>
      <c r="AJ28" s="130"/>
      <c r="AK28" s="130"/>
    </row>
    <row r="29" spans="2:37" s="133" customFormat="1" ht="18" customHeight="1" x14ac:dyDescent="0.15">
      <c r="B29" s="138" t="s">
        <v>51</v>
      </c>
      <c r="C29" s="139"/>
      <c r="D29" s="145"/>
      <c r="E29" s="143"/>
      <c r="F29" s="143"/>
      <c r="G29" s="141"/>
      <c r="H29" s="142"/>
      <c r="I29" s="142"/>
      <c r="J29" s="142"/>
      <c r="K29" s="143"/>
      <c r="L29" s="143"/>
      <c r="M29" s="143"/>
      <c r="N29" s="144"/>
      <c r="P29" s="130"/>
      <c r="Q29" s="130"/>
      <c r="R29" s="130"/>
      <c r="S29" s="130"/>
      <c r="T29" s="130"/>
      <c r="U29" s="130"/>
      <c r="V29" s="130"/>
      <c r="W29" s="130"/>
      <c r="X29" s="130"/>
      <c r="Y29" s="130"/>
      <c r="Z29" s="130"/>
      <c r="AA29" s="130"/>
      <c r="AB29" s="130"/>
      <c r="AC29" s="130"/>
      <c r="AD29" s="130"/>
      <c r="AE29" s="130"/>
      <c r="AF29" s="130"/>
      <c r="AG29" s="130"/>
      <c r="AH29" s="130"/>
      <c r="AI29" s="130"/>
      <c r="AJ29" s="130"/>
      <c r="AK29" s="130"/>
    </row>
    <row r="30" spans="2:37" s="133" customFormat="1" ht="18" customHeight="1" x14ac:dyDescent="0.15">
      <c r="B30" s="138"/>
      <c r="C30" s="139"/>
      <c r="D30" s="143"/>
      <c r="E30" s="143"/>
      <c r="F30" s="143"/>
      <c r="G30" s="142"/>
      <c r="H30" s="142"/>
      <c r="I30" s="142"/>
      <c r="J30" s="142"/>
      <c r="K30" s="143"/>
      <c r="L30" s="143"/>
      <c r="M30" s="143"/>
      <c r="N30" s="144"/>
      <c r="P30" s="130"/>
      <c r="Q30" s="130"/>
      <c r="R30" s="130"/>
      <c r="S30" s="130"/>
      <c r="T30" s="130"/>
      <c r="U30" s="130"/>
      <c r="V30" s="130"/>
      <c r="W30" s="130"/>
      <c r="X30" s="130"/>
      <c r="Y30" s="130"/>
      <c r="Z30" s="130"/>
      <c r="AA30" s="130"/>
      <c r="AB30" s="130"/>
      <c r="AC30" s="130"/>
      <c r="AD30" s="130"/>
      <c r="AE30" s="130"/>
      <c r="AF30" s="130"/>
      <c r="AG30" s="130"/>
      <c r="AH30" s="130"/>
      <c r="AI30" s="130"/>
      <c r="AJ30" s="130"/>
      <c r="AK30" s="130"/>
    </row>
    <row r="31" spans="2:37" s="133" customFormat="1" ht="18" customHeight="1" x14ac:dyDescent="0.15">
      <c r="B31" s="146"/>
      <c r="C31" s="147"/>
      <c r="D31" s="148"/>
      <c r="E31" s="148"/>
      <c r="F31" s="148"/>
      <c r="G31" s="149"/>
      <c r="H31" s="149"/>
      <c r="I31" s="149"/>
      <c r="J31" s="149"/>
      <c r="K31" s="148"/>
      <c r="L31" s="148"/>
      <c r="M31" s="148"/>
      <c r="N31" s="150"/>
      <c r="P31" s="130"/>
      <c r="Q31" s="130"/>
      <c r="R31" s="130"/>
      <c r="S31" s="130"/>
      <c r="T31" s="130"/>
      <c r="U31" s="130"/>
      <c r="V31" s="130"/>
      <c r="W31" s="130"/>
      <c r="X31" s="130"/>
      <c r="Y31" s="130"/>
      <c r="Z31" s="130"/>
      <c r="AA31" s="130"/>
      <c r="AB31" s="130"/>
      <c r="AC31" s="130"/>
      <c r="AD31" s="130"/>
      <c r="AE31" s="130"/>
      <c r="AF31" s="130"/>
      <c r="AG31" s="130"/>
      <c r="AH31" s="130"/>
      <c r="AI31" s="130"/>
      <c r="AJ31" s="130"/>
      <c r="AK31" s="130"/>
    </row>
    <row r="32" spans="2:37" ht="18" customHeight="1" x14ac:dyDescent="0.15"/>
    <row r="33" spans="1:15" s="71" customFormat="1" ht="18" customHeight="1" x14ac:dyDescent="0.15">
      <c r="A33" s="68"/>
      <c r="B33" s="151" t="s">
        <v>52</v>
      </c>
      <c r="C33" s="151"/>
      <c r="D33" s="151"/>
      <c r="E33" s="151"/>
      <c r="F33" s="151"/>
      <c r="G33" s="151"/>
      <c r="H33" s="151"/>
      <c r="I33" s="151"/>
      <c r="J33" s="151"/>
      <c r="K33" s="151"/>
      <c r="L33" s="151"/>
      <c r="M33" s="151"/>
      <c r="N33" s="151"/>
      <c r="O33" s="68"/>
    </row>
  </sheetData>
  <mergeCells count="49">
    <mergeCell ref="B31:C31"/>
    <mergeCell ref="D31:F31"/>
    <mergeCell ref="G31:J31"/>
    <mergeCell ref="K31:N31"/>
    <mergeCell ref="B33:N33"/>
    <mergeCell ref="E1:I1"/>
    <mergeCell ref="B29:C29"/>
    <mergeCell ref="D29:F29"/>
    <mergeCell ref="G29:J29"/>
    <mergeCell ref="K29:N29"/>
    <mergeCell ref="B30:C30"/>
    <mergeCell ref="D30:F30"/>
    <mergeCell ref="G30:J30"/>
    <mergeCell ref="K30:N30"/>
    <mergeCell ref="B27:C27"/>
    <mergeCell ref="D27:F27"/>
    <mergeCell ref="G27:J27"/>
    <mergeCell ref="K27:N27"/>
    <mergeCell ref="B28:C28"/>
    <mergeCell ref="D28:F28"/>
    <mergeCell ref="G28:J28"/>
    <mergeCell ref="K28:N28"/>
    <mergeCell ref="M14:N16"/>
    <mergeCell ref="G15:I15"/>
    <mergeCell ref="G17:N20"/>
    <mergeCell ref="G21:N24"/>
    <mergeCell ref="B26:C26"/>
    <mergeCell ref="D26:F26"/>
    <mergeCell ref="G26:J26"/>
    <mergeCell ref="K26:N26"/>
    <mergeCell ref="M3:M4"/>
    <mergeCell ref="N3:N4"/>
    <mergeCell ref="B5:B7"/>
    <mergeCell ref="C5:E7"/>
    <mergeCell ref="G5:N7"/>
    <mergeCell ref="B8:B24"/>
    <mergeCell ref="C8:E24"/>
    <mergeCell ref="G8:I10"/>
    <mergeCell ref="J14:K16"/>
    <mergeCell ref="L14:L16"/>
    <mergeCell ref="B1:C1"/>
    <mergeCell ref="B2:C4"/>
    <mergeCell ref="D2:F2"/>
    <mergeCell ref="J2:L2"/>
    <mergeCell ref="E3:F4"/>
    <mergeCell ref="G3:G4"/>
    <mergeCell ref="H3:H4"/>
    <mergeCell ref="I3:I4"/>
    <mergeCell ref="J3:L4"/>
  </mergeCells>
  <phoneticPr fontId="3"/>
  <dataValidations count="1">
    <dataValidation type="list" allowBlank="1" showInputMessage="1" showErrorMessage="1" sqref="G2">
      <formula1>"事務局長,部　　長"</formula1>
    </dataValidation>
  </dataValidations>
  <printOptions horizontalCentered="1" verticalCentered="1"/>
  <pageMargins left="0.31496062992125984" right="0.19685039370078741" top="0.9055118110236221" bottom="0.19685039370078741" header="0.41" footer="0"/>
  <pageSetup paperSize="9" scale="88" orientation="landscape" blackAndWhite="1" horizontalDpi="300" verticalDpi="300" r:id="rId1"/>
  <headerFooter alignWithMargins="0">
    <oddHeader>&amp;R&amp;UＮｏ．&amp;P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codeName="Sheet2">
    <tabColor theme="1" tint="0.14999847407452621"/>
  </sheetPr>
  <dimension ref="A1:H37"/>
  <sheetViews>
    <sheetView showGridLines="0" view="pageBreakPreview" zoomScale="80" zoomScaleNormal="75" zoomScaleSheetLayoutView="80" workbookViewId="0">
      <pane xSplit="5" ySplit="3" topLeftCell="F4" activePane="bottomRight" state="frozen"/>
      <selection sqref="A1:XFD1048576"/>
      <selection pane="topRight" sqref="A1:XFD1048576"/>
      <selection pane="bottomLeft" sqref="A1:XFD1048576"/>
      <selection pane="bottomRight" activeCell="I11" sqref="I11"/>
    </sheetView>
  </sheetViews>
  <sheetFormatPr defaultColWidth="13.375" defaultRowHeight="15" customHeight="1" x14ac:dyDescent="0.15"/>
  <cols>
    <col min="1" max="1" width="4.125" style="157" customWidth="1"/>
    <col min="2" max="2" width="24.125" style="157" customWidth="1"/>
    <col min="3" max="3" width="45.625" style="157" customWidth="1"/>
    <col min="4" max="4" width="10.625" style="266" customWidth="1"/>
    <col min="5" max="5" width="5.125" style="157" customWidth="1"/>
    <col min="6" max="6" width="12.625" style="267" customWidth="1"/>
    <col min="7" max="7" width="14.125" style="216" customWidth="1"/>
    <col min="8" max="8" width="27.75" style="157" customWidth="1"/>
    <col min="9" max="16384" width="13.375" style="157"/>
  </cols>
  <sheetData>
    <row r="1" spans="1:8" ht="15" customHeight="1" x14ac:dyDescent="0.15">
      <c r="A1" s="219"/>
      <c r="B1" s="152" t="s">
        <v>53</v>
      </c>
      <c r="C1" s="152" t="s">
        <v>54</v>
      </c>
      <c r="D1" s="220" t="s">
        <v>55</v>
      </c>
      <c r="E1" s="152" t="s">
        <v>56</v>
      </c>
      <c r="F1" s="221" t="s">
        <v>57</v>
      </c>
      <c r="G1" s="154" t="s">
        <v>58</v>
      </c>
      <c r="H1" s="222" t="s">
        <v>59</v>
      </c>
    </row>
    <row r="2" spans="1:8" ht="15" customHeight="1" x14ac:dyDescent="0.15">
      <c r="A2" s="225"/>
      <c r="B2" s="298"/>
      <c r="C2" s="227"/>
      <c r="D2" s="228"/>
      <c r="E2" s="202"/>
      <c r="F2" s="229"/>
      <c r="G2" s="163"/>
      <c r="H2" s="299"/>
    </row>
    <row r="3" spans="1:8" ht="15" customHeight="1" x14ac:dyDescent="0.15">
      <c r="A3" s="251"/>
      <c r="B3" s="234"/>
      <c r="C3" s="235"/>
      <c r="D3" s="236"/>
      <c r="E3" s="209"/>
      <c r="F3" s="237"/>
      <c r="G3" s="172"/>
      <c r="H3" s="300"/>
    </row>
    <row r="4" spans="1:8" ht="15" customHeight="1" x14ac:dyDescent="0.15">
      <c r="A4" s="225"/>
      <c r="B4" s="254"/>
      <c r="C4" s="202"/>
      <c r="D4" s="261"/>
      <c r="E4" s="262"/>
      <c r="F4" s="229"/>
      <c r="G4" s="257"/>
      <c r="H4" s="56"/>
    </row>
    <row r="5" spans="1:8" ht="15" customHeight="1" x14ac:dyDescent="0.15">
      <c r="A5" s="210" t="s">
        <v>60</v>
      </c>
      <c r="B5" s="210" t="s">
        <v>61</v>
      </c>
      <c r="C5" s="209"/>
      <c r="D5" s="264"/>
      <c r="E5" s="59"/>
      <c r="F5" s="237"/>
      <c r="G5" s="172"/>
      <c r="H5" s="234"/>
    </row>
    <row r="6" spans="1:8" ht="15" customHeight="1" x14ac:dyDescent="0.15">
      <c r="A6" s="202"/>
      <c r="B6" s="250"/>
      <c r="C6" s="254"/>
      <c r="D6" s="301"/>
      <c r="E6" s="256" t="str">
        <f>IF(D6="","","式")</f>
        <v/>
      </c>
      <c r="F6" s="302"/>
      <c r="G6" s="257"/>
      <c r="H6" s="54"/>
    </row>
    <row r="7" spans="1:8" ht="15" customHeight="1" x14ac:dyDescent="0.15">
      <c r="A7" s="209" t="str">
        <f>IF(ISBLANK(B7)=0,"a","")</f>
        <v>a</v>
      </c>
      <c r="B7" s="252" t="s">
        <v>62</v>
      </c>
      <c r="C7" s="209"/>
      <c r="D7" s="303">
        <f>IF(ISBLANK(B7)=0,1,"")</f>
        <v>1</v>
      </c>
      <c r="E7" s="59" t="str">
        <f t="shared" ref="E7" si="0">IF(B7="","","式")</f>
        <v>式</v>
      </c>
      <c r="F7" s="237"/>
      <c r="G7" s="172"/>
      <c r="H7" s="304"/>
    </row>
    <row r="8" spans="1:8" ht="15" customHeight="1" x14ac:dyDescent="0.15">
      <c r="A8" s="225"/>
      <c r="B8" s="254"/>
      <c r="C8" s="202"/>
      <c r="D8" s="305"/>
      <c r="E8" s="262"/>
      <c r="F8" s="302"/>
      <c r="G8" s="257"/>
      <c r="H8" s="54"/>
    </row>
    <row r="9" spans="1:8" ht="15" customHeight="1" x14ac:dyDescent="0.15">
      <c r="A9" s="251"/>
      <c r="B9" s="209" t="s">
        <v>63</v>
      </c>
      <c r="C9" s="209"/>
      <c r="D9" s="268"/>
      <c r="E9" s="209"/>
      <c r="F9" s="237"/>
      <c r="G9" s="172"/>
      <c r="H9" s="306"/>
    </row>
    <row r="10" spans="1:8" ht="15" customHeight="1" x14ac:dyDescent="0.15">
      <c r="A10" s="307"/>
      <c r="B10" s="308"/>
      <c r="C10" s="308"/>
      <c r="D10" s="309"/>
      <c r="E10" s="308"/>
      <c r="F10" s="310"/>
      <c r="G10" s="311"/>
      <c r="H10" s="54"/>
    </row>
    <row r="11" spans="1:8" ht="15" customHeight="1" x14ac:dyDescent="0.15">
      <c r="A11" s="251"/>
      <c r="B11" s="209"/>
      <c r="C11" s="209"/>
      <c r="D11" s="268"/>
      <c r="E11" s="209"/>
      <c r="F11" s="237"/>
      <c r="G11" s="172"/>
      <c r="H11" s="306"/>
    </row>
    <row r="12" spans="1:8" ht="15" customHeight="1" x14ac:dyDescent="0.15">
      <c r="A12" s="225"/>
      <c r="B12" s="254"/>
      <c r="C12" s="202"/>
      <c r="D12" s="228"/>
      <c r="E12" s="202"/>
      <c r="F12" s="229"/>
      <c r="G12" s="163"/>
      <c r="H12" s="312"/>
    </row>
    <row r="13" spans="1:8" ht="15" customHeight="1" x14ac:dyDescent="0.15">
      <c r="A13" s="251"/>
      <c r="B13" s="210"/>
      <c r="C13" s="209"/>
      <c r="D13" s="268"/>
      <c r="E13" s="209"/>
      <c r="F13" s="237"/>
      <c r="G13" s="172"/>
      <c r="H13" s="313"/>
    </row>
    <row r="14" spans="1:8" ht="15" customHeight="1" x14ac:dyDescent="0.15">
      <c r="A14" s="225"/>
      <c r="B14" s="254"/>
      <c r="C14" s="202"/>
      <c r="D14" s="228"/>
      <c r="E14" s="202"/>
      <c r="F14" s="229"/>
      <c r="G14" s="163"/>
      <c r="H14" s="314"/>
    </row>
    <row r="15" spans="1:8" ht="15" customHeight="1" x14ac:dyDescent="0.15">
      <c r="A15" s="251" t="s">
        <v>64</v>
      </c>
      <c r="B15" s="210" t="s">
        <v>65</v>
      </c>
      <c r="C15" s="209"/>
      <c r="D15" s="268"/>
      <c r="E15" s="209"/>
      <c r="F15" s="237"/>
      <c r="G15" s="172"/>
      <c r="H15" s="313"/>
    </row>
    <row r="16" spans="1:8" ht="15" customHeight="1" x14ac:dyDescent="0.15">
      <c r="A16" s="202"/>
      <c r="B16" s="250"/>
      <c r="C16" s="202"/>
      <c r="D16" s="301" t="str">
        <f>IF(SUM(D6)=0,"",1)</f>
        <v/>
      </c>
      <c r="E16" s="256" t="str">
        <f>IF(D16="","","式")</f>
        <v/>
      </c>
      <c r="F16" s="302"/>
      <c r="G16" s="315"/>
      <c r="H16" s="316"/>
    </row>
    <row r="17" spans="1:8" ht="15" customHeight="1" x14ac:dyDescent="0.15">
      <c r="A17" s="209" t="s">
        <v>66</v>
      </c>
      <c r="B17" s="252" t="s">
        <v>67</v>
      </c>
      <c r="C17" s="209"/>
      <c r="D17" s="303">
        <v>1</v>
      </c>
      <c r="E17" s="209" t="s">
        <v>68</v>
      </c>
      <c r="F17" s="171"/>
      <c r="G17" s="172"/>
      <c r="H17" s="317"/>
    </row>
    <row r="18" spans="1:8" ht="15" customHeight="1" x14ac:dyDescent="0.15">
      <c r="A18" s="202"/>
      <c r="B18" s="250"/>
      <c r="C18" s="202"/>
      <c r="D18" s="301" t="str">
        <f>IF(SUM(D6)=0,"",1)</f>
        <v/>
      </c>
      <c r="E18" s="256" t="str">
        <f t="shared" ref="E18" si="1">IF(D18="","","式")</f>
        <v/>
      </c>
      <c r="F18" s="302"/>
      <c r="G18" s="315"/>
      <c r="H18" s="318"/>
    </row>
    <row r="19" spans="1:8" ht="15" customHeight="1" x14ac:dyDescent="0.15">
      <c r="A19" s="209" t="s">
        <v>69</v>
      </c>
      <c r="B19" s="252" t="s">
        <v>70</v>
      </c>
      <c r="C19" s="209"/>
      <c r="D19" s="303">
        <v>1</v>
      </c>
      <c r="E19" s="209" t="s">
        <v>68</v>
      </c>
      <c r="F19" s="237"/>
      <c r="G19" s="172"/>
      <c r="H19" s="319"/>
    </row>
    <row r="20" spans="1:8" ht="15" customHeight="1" x14ac:dyDescent="0.15">
      <c r="A20" s="202"/>
      <c r="B20" s="250"/>
      <c r="C20" s="202"/>
      <c r="D20" s="301" t="str">
        <f>IF(SUM(D6)=0,"",1)</f>
        <v/>
      </c>
      <c r="E20" s="256" t="str">
        <f t="shared" ref="E20" si="2">IF(D20="","","式")</f>
        <v/>
      </c>
      <c r="F20" s="302"/>
      <c r="G20" s="257"/>
      <c r="H20" s="318"/>
    </row>
    <row r="21" spans="1:8" ht="15" customHeight="1" x14ac:dyDescent="0.15">
      <c r="A21" s="209" t="s">
        <v>71</v>
      </c>
      <c r="B21" s="252" t="s">
        <v>72</v>
      </c>
      <c r="C21" s="209"/>
      <c r="D21" s="303">
        <v>1</v>
      </c>
      <c r="E21" s="209" t="s">
        <v>68</v>
      </c>
      <c r="F21" s="237"/>
      <c r="G21" s="172"/>
      <c r="H21" s="319"/>
    </row>
    <row r="22" spans="1:8" ht="15" customHeight="1" x14ac:dyDescent="0.15">
      <c r="A22" s="225"/>
      <c r="B22" s="254"/>
      <c r="C22" s="202"/>
      <c r="D22" s="305"/>
      <c r="E22" s="262"/>
      <c r="F22" s="302"/>
      <c r="G22" s="257"/>
      <c r="H22" s="314"/>
    </row>
    <row r="23" spans="1:8" ht="15" customHeight="1" x14ac:dyDescent="0.15">
      <c r="A23" s="251"/>
      <c r="B23" s="209" t="s">
        <v>63</v>
      </c>
      <c r="C23" s="209"/>
      <c r="D23" s="268"/>
      <c r="E23" s="209"/>
      <c r="F23" s="237"/>
      <c r="G23" s="172"/>
      <c r="H23" s="313"/>
    </row>
    <row r="24" spans="1:8" ht="15" customHeight="1" x14ac:dyDescent="0.15">
      <c r="A24" s="307"/>
      <c r="B24" s="308"/>
      <c r="C24" s="308"/>
      <c r="D24" s="309"/>
      <c r="E24" s="308"/>
      <c r="F24" s="310"/>
      <c r="G24" s="311"/>
      <c r="H24" s="54"/>
    </row>
    <row r="25" spans="1:8" ht="15" customHeight="1" x14ac:dyDescent="0.15">
      <c r="A25" s="251"/>
      <c r="B25" s="209"/>
      <c r="C25" s="209"/>
      <c r="D25" s="268"/>
      <c r="E25" s="209"/>
      <c r="F25" s="237"/>
      <c r="G25" s="172"/>
      <c r="H25" s="306"/>
    </row>
    <row r="26" spans="1:8" ht="15" customHeight="1" x14ac:dyDescent="0.15">
      <c r="A26" s="225"/>
      <c r="B26" s="254"/>
      <c r="C26" s="202"/>
      <c r="D26" s="228"/>
      <c r="E26" s="202"/>
      <c r="F26" s="229"/>
      <c r="G26" s="163"/>
      <c r="H26" s="312"/>
    </row>
    <row r="27" spans="1:8" ht="15" customHeight="1" x14ac:dyDescent="0.15">
      <c r="A27" s="251"/>
      <c r="B27" s="210"/>
      <c r="C27" s="209"/>
      <c r="D27" s="268"/>
      <c r="E27" s="209"/>
      <c r="F27" s="237"/>
      <c r="G27" s="172"/>
      <c r="H27" s="313"/>
    </row>
    <row r="28" spans="1:8" ht="15" customHeight="1" x14ac:dyDescent="0.15">
      <c r="A28" s="225"/>
      <c r="B28" s="254"/>
      <c r="C28" s="254" t="s">
        <v>73</v>
      </c>
      <c r="D28" s="228"/>
      <c r="E28" s="202"/>
      <c r="F28" s="229"/>
      <c r="G28" s="257"/>
      <c r="H28" s="320"/>
    </row>
    <row r="29" spans="1:8" ht="15" customHeight="1" x14ac:dyDescent="0.15">
      <c r="A29" s="251" t="s">
        <v>74</v>
      </c>
      <c r="B29" s="210" t="str">
        <f>IF(OR(工事設計書!$B$2="工事設計書",工事設計書!$B$2="工事変更設計書"),"工事価格（合計）","委託価格（合計）")</f>
        <v>工事価格（合計）</v>
      </c>
      <c r="C29" s="209"/>
      <c r="D29" s="236"/>
      <c r="E29" s="209"/>
      <c r="F29" s="237"/>
      <c r="G29" s="172"/>
      <c r="H29" s="319"/>
    </row>
    <row r="30" spans="1:8" ht="15" customHeight="1" x14ac:dyDescent="0.15">
      <c r="A30" s="225"/>
      <c r="B30" s="254"/>
      <c r="C30" s="202"/>
      <c r="D30" s="228"/>
      <c r="E30" s="202"/>
      <c r="F30" s="229"/>
      <c r="G30" s="257"/>
      <c r="H30" s="165"/>
    </row>
    <row r="31" spans="1:8" ht="15" customHeight="1" x14ac:dyDescent="0.15">
      <c r="A31" s="251"/>
      <c r="B31" s="210" t="s">
        <v>75</v>
      </c>
      <c r="C31" s="209"/>
      <c r="D31" s="236"/>
      <c r="E31" s="209"/>
      <c r="F31" s="237"/>
      <c r="G31" s="172"/>
      <c r="H31" s="321">
        <v>0.1</v>
      </c>
    </row>
    <row r="32" spans="1:8" ht="15" customHeight="1" x14ac:dyDescent="0.15">
      <c r="A32" s="307"/>
      <c r="B32" s="308"/>
      <c r="C32" s="308"/>
      <c r="D32" s="309"/>
      <c r="E32" s="308"/>
      <c r="F32" s="310"/>
      <c r="G32" s="311"/>
      <c r="H32" s="54"/>
    </row>
    <row r="33" spans="1:8" ht="15" customHeight="1" x14ac:dyDescent="0.15">
      <c r="A33" s="251"/>
      <c r="B33" s="209"/>
      <c r="C33" s="209"/>
      <c r="D33" s="268"/>
      <c r="E33" s="209"/>
      <c r="F33" s="237"/>
      <c r="G33" s="172"/>
      <c r="H33" s="306"/>
    </row>
    <row r="34" spans="1:8" ht="15" customHeight="1" x14ac:dyDescent="0.15">
      <c r="A34" s="225"/>
      <c r="B34" s="254"/>
      <c r="C34" s="202"/>
      <c r="D34" s="228"/>
      <c r="E34" s="202"/>
      <c r="F34" s="229"/>
      <c r="G34" s="163"/>
      <c r="H34" s="312"/>
    </row>
    <row r="35" spans="1:8" ht="15" customHeight="1" x14ac:dyDescent="0.15">
      <c r="A35" s="251"/>
      <c r="B35" s="210"/>
      <c r="C35" s="209"/>
      <c r="D35" s="268"/>
      <c r="E35" s="209"/>
      <c r="F35" s="237"/>
      <c r="G35" s="172"/>
      <c r="H35" s="313"/>
    </row>
    <row r="36" spans="1:8" ht="15" customHeight="1" x14ac:dyDescent="0.15">
      <c r="A36" s="225"/>
      <c r="B36" s="254"/>
      <c r="C36" s="202"/>
      <c r="D36" s="228"/>
      <c r="E36" s="202"/>
      <c r="F36" s="229"/>
      <c r="G36" s="257"/>
      <c r="H36" s="318"/>
    </row>
    <row r="37" spans="1:8" ht="15" customHeight="1" x14ac:dyDescent="0.15">
      <c r="A37" s="251" t="s">
        <v>76</v>
      </c>
      <c r="B37" s="210" t="str">
        <f>IF(OR(工事設計書!$B$2="工事設計書",工事設計書!$B$2="工事変更設計書"),"総工事費（総合計）","総委託費")</f>
        <v>総工事費（総合計）</v>
      </c>
      <c r="C37" s="210"/>
      <c r="D37" s="275"/>
      <c r="E37" s="209"/>
      <c r="F37" s="322"/>
      <c r="G37" s="172"/>
      <c r="H37" s="323"/>
    </row>
  </sheetData>
  <dataConsolidate/>
  <phoneticPr fontId="19"/>
  <dataValidations count="1">
    <dataValidation type="list" allowBlank="1" showInputMessage="1" showErrorMessage="1" sqref="B7">
      <formula1>#REF!</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H6" transitionEvaluation="1" codeName="Sheet3">
    <tabColor rgb="FF00B050"/>
  </sheetPr>
  <dimension ref="A1:AP81"/>
  <sheetViews>
    <sheetView showGridLines="0" view="pageBreakPreview" zoomScale="80" zoomScaleNormal="75" zoomScaleSheetLayoutView="80" workbookViewId="0">
      <pane xSplit="6" ySplit="5" topLeftCell="G6" activePane="bottomRight" state="frozen"/>
      <selection sqref="A1:XFD1048576"/>
      <selection pane="topRight" sqref="A1:XFD1048576"/>
      <selection pane="bottomLeft" sqref="A1:XFD1048576"/>
      <selection pane="bottomRight" activeCell="I12" sqref="I12"/>
    </sheetView>
  </sheetViews>
  <sheetFormatPr defaultColWidth="13.375" defaultRowHeight="15" customHeight="1" x14ac:dyDescent="0.15"/>
  <cols>
    <col min="1" max="1" width="4.125" style="157" customWidth="1"/>
    <col min="2" max="2" width="24.125" style="157" customWidth="1"/>
    <col min="3" max="3" width="45.625" style="157" customWidth="1"/>
    <col min="4" max="4" width="10.625" style="266" customWidth="1"/>
    <col min="5" max="5" width="5.125" style="157" customWidth="1"/>
    <col min="6" max="6" width="12.625" style="267" customWidth="1"/>
    <col min="7" max="7" width="14.125" style="157" customWidth="1"/>
    <col min="8" max="8" width="27.75" style="157" customWidth="1"/>
    <col min="9" max="16384" width="13.375" style="157"/>
  </cols>
  <sheetData>
    <row r="1" spans="1:8" ht="15" customHeight="1" x14ac:dyDescent="0.15">
      <c r="A1" s="219"/>
      <c r="B1" s="152" t="s">
        <v>53</v>
      </c>
      <c r="C1" s="152" t="s">
        <v>54</v>
      </c>
      <c r="D1" s="220" t="s">
        <v>55</v>
      </c>
      <c r="E1" s="152" t="s">
        <v>56</v>
      </c>
      <c r="F1" s="221" t="s">
        <v>57</v>
      </c>
      <c r="G1" s="152" t="s">
        <v>58</v>
      </c>
      <c r="H1" s="222" t="s">
        <v>59</v>
      </c>
    </row>
    <row r="2" spans="1:8" ht="15" customHeight="1" x14ac:dyDescent="0.15">
      <c r="A2" s="225"/>
      <c r="B2" s="226"/>
      <c r="C2" s="227"/>
      <c r="D2" s="228"/>
      <c r="E2" s="202"/>
      <c r="F2" s="229"/>
      <c r="G2" s="202"/>
      <c r="H2" s="295"/>
    </row>
    <row r="3" spans="1:8" ht="15" customHeight="1" x14ac:dyDescent="0.15">
      <c r="A3" s="210" t="s">
        <v>60</v>
      </c>
      <c r="B3" s="234" t="str">
        <f>工事価格書!B5</f>
        <v>直接工事費</v>
      </c>
      <c r="C3" s="235"/>
      <c r="D3" s="236"/>
      <c r="E3" s="209"/>
      <c r="F3" s="237"/>
      <c r="G3" s="209"/>
      <c r="H3" s="296"/>
    </row>
    <row r="4" spans="1:8" ht="15" customHeight="1" x14ac:dyDescent="0.15">
      <c r="A4" s="225"/>
      <c r="B4" s="202"/>
      <c r="C4" s="254" t="str">
        <f>IF(工事価格書!C6="","",工事価格書!C6)</f>
        <v/>
      </c>
      <c r="D4" s="228"/>
      <c r="E4" s="202"/>
      <c r="F4" s="229"/>
      <c r="G4" s="202"/>
      <c r="H4" s="56"/>
    </row>
    <row r="5" spans="1:8" ht="15" customHeight="1" x14ac:dyDescent="0.15">
      <c r="A5" s="209" t="str">
        <f>工事価格書!A7</f>
        <v>a</v>
      </c>
      <c r="B5" s="210" t="str">
        <f>工事価格書!B7</f>
        <v>建築工事</v>
      </c>
      <c r="C5" s="210"/>
      <c r="D5" s="236"/>
      <c r="E5" s="209"/>
      <c r="F5" s="237"/>
      <c r="G5" s="209"/>
      <c r="H5" s="234"/>
    </row>
    <row r="6" spans="1:8" ht="15" customHeight="1" x14ac:dyDescent="0.15">
      <c r="A6" s="225"/>
      <c r="B6" s="58"/>
      <c r="C6" s="55"/>
      <c r="D6" s="255"/>
      <c r="E6" s="256" t="str">
        <f>IF(D6="","","式")</f>
        <v/>
      </c>
      <c r="F6" s="257"/>
      <c r="G6" s="257"/>
      <c r="H6" s="56"/>
    </row>
    <row r="7" spans="1:8" ht="15" customHeight="1" x14ac:dyDescent="0.15">
      <c r="A7" s="209">
        <v>1</v>
      </c>
      <c r="B7" s="57" t="s">
        <v>77</v>
      </c>
      <c r="C7" s="57"/>
      <c r="D7" s="259">
        <f t="shared" ref="D7" si="0">IF(B7="","",1)</f>
        <v>1</v>
      </c>
      <c r="E7" s="59" t="str">
        <f>IF(B7="","","式")</f>
        <v>式</v>
      </c>
      <c r="F7" s="172"/>
      <c r="G7" s="172"/>
      <c r="H7" s="247"/>
    </row>
    <row r="8" spans="1:8" ht="15" customHeight="1" x14ac:dyDescent="0.15">
      <c r="A8" s="225"/>
      <c r="B8" s="58"/>
      <c r="C8" s="55"/>
      <c r="D8" s="255"/>
      <c r="E8" s="256" t="str">
        <f t="shared" ref="E8" si="1">IF(D8="","","式")</f>
        <v/>
      </c>
      <c r="F8" s="257"/>
      <c r="G8" s="257"/>
      <c r="H8" s="56"/>
    </row>
    <row r="9" spans="1:8" ht="15" customHeight="1" x14ac:dyDescent="0.15">
      <c r="A9" s="209">
        <v>2</v>
      </c>
      <c r="B9" s="57" t="s">
        <v>78</v>
      </c>
      <c r="C9" s="57"/>
      <c r="D9" s="259">
        <f t="shared" ref="D9" si="2">IF(B9="","",1)</f>
        <v>1</v>
      </c>
      <c r="E9" s="59" t="str">
        <f t="shared" ref="E9" si="3">IF(B9="","","式")</f>
        <v>式</v>
      </c>
      <c r="F9" s="172"/>
      <c r="G9" s="172"/>
      <c r="H9" s="247"/>
    </row>
    <row r="10" spans="1:8" ht="15" customHeight="1" x14ac:dyDescent="0.15">
      <c r="A10" s="225"/>
      <c r="B10" s="58"/>
      <c r="C10" s="55"/>
      <c r="D10" s="255"/>
      <c r="E10" s="256" t="str">
        <f t="shared" ref="E10" si="4">IF(D10="","","式")</f>
        <v/>
      </c>
      <c r="F10" s="257"/>
      <c r="G10" s="257"/>
      <c r="H10" s="56"/>
    </row>
    <row r="11" spans="1:8" ht="15" customHeight="1" x14ac:dyDescent="0.15">
      <c r="A11" s="209"/>
      <c r="B11" s="57"/>
      <c r="C11" s="57"/>
      <c r="D11" s="259" t="str">
        <f t="shared" ref="D11:D13" si="5">IF(B11="","",1)</f>
        <v/>
      </c>
      <c r="E11" s="59" t="str">
        <f t="shared" ref="E11" si="6">IF(B11="","","式")</f>
        <v/>
      </c>
      <c r="F11" s="172"/>
      <c r="G11" s="172"/>
      <c r="H11" s="247"/>
    </row>
    <row r="12" spans="1:8" ht="15" customHeight="1" x14ac:dyDescent="0.15">
      <c r="A12" s="225"/>
      <c r="B12" s="58"/>
      <c r="C12" s="55"/>
      <c r="D12" s="255"/>
      <c r="E12" s="256" t="str">
        <f t="shared" ref="E12" si="7">IF(D12="","","式")</f>
        <v/>
      </c>
      <c r="F12" s="257"/>
      <c r="G12" s="257"/>
      <c r="H12" s="56"/>
    </row>
    <row r="13" spans="1:8" ht="15" customHeight="1" x14ac:dyDescent="0.15">
      <c r="A13" s="209"/>
      <c r="B13" s="57"/>
      <c r="C13" s="57"/>
      <c r="D13" s="259" t="str">
        <f t="shared" si="5"/>
        <v/>
      </c>
      <c r="E13" s="59" t="str">
        <f t="shared" ref="E13" si="8">IF(B13="","","式")</f>
        <v/>
      </c>
      <c r="F13" s="172"/>
      <c r="G13" s="172"/>
      <c r="H13" s="247"/>
    </row>
    <row r="14" spans="1:8" ht="15" customHeight="1" x14ac:dyDescent="0.15">
      <c r="A14" s="225"/>
      <c r="B14" s="58"/>
      <c r="C14" s="55"/>
      <c r="D14" s="255"/>
      <c r="E14" s="256" t="str">
        <f t="shared" ref="E14" si="9">IF(D14="","","式")</f>
        <v/>
      </c>
      <c r="F14" s="257"/>
      <c r="G14" s="257"/>
      <c r="H14" s="56"/>
    </row>
    <row r="15" spans="1:8" ht="15" customHeight="1" x14ac:dyDescent="0.15">
      <c r="A15" s="209"/>
      <c r="B15" s="57"/>
      <c r="C15" s="57"/>
      <c r="D15" s="259" t="str">
        <f t="shared" ref="D15" si="10">IF(B15="","",1)</f>
        <v/>
      </c>
      <c r="E15" s="59" t="str">
        <f t="shared" ref="E15" si="11">IF(B15="","","式")</f>
        <v/>
      </c>
      <c r="F15" s="172"/>
      <c r="G15" s="172"/>
      <c r="H15" s="247"/>
    </row>
    <row r="16" spans="1:8" ht="15" customHeight="1" x14ac:dyDescent="0.15">
      <c r="A16" s="225"/>
      <c r="B16" s="58"/>
      <c r="C16" s="55"/>
      <c r="D16" s="255"/>
      <c r="E16" s="256" t="str">
        <f>IF(D16="","","式")</f>
        <v/>
      </c>
      <c r="F16" s="257"/>
      <c r="G16" s="257"/>
      <c r="H16" s="56"/>
    </row>
    <row r="17" spans="1:8" ht="15" customHeight="1" x14ac:dyDescent="0.15">
      <c r="A17" s="209"/>
      <c r="B17" s="57"/>
      <c r="C17" s="57"/>
      <c r="D17" s="259" t="str">
        <f t="shared" ref="D17" si="12">IF(B17="","",1)</f>
        <v/>
      </c>
      <c r="E17" s="59" t="str">
        <f>IF(B17="","","式")</f>
        <v/>
      </c>
      <c r="F17" s="172"/>
      <c r="G17" s="172"/>
      <c r="H17" s="247"/>
    </row>
    <row r="18" spans="1:8" ht="15" customHeight="1" x14ac:dyDescent="0.15">
      <c r="A18" s="225"/>
      <c r="B18" s="58"/>
      <c r="C18" s="55"/>
      <c r="D18" s="255"/>
      <c r="E18" s="256" t="str">
        <f t="shared" ref="E18" si="13">IF(D18="","","式")</f>
        <v/>
      </c>
      <c r="F18" s="257"/>
      <c r="G18" s="257"/>
      <c r="H18" s="56"/>
    </row>
    <row r="19" spans="1:8" ht="15" customHeight="1" x14ac:dyDescent="0.15">
      <c r="A19" s="209"/>
      <c r="B19" s="57"/>
      <c r="C19" s="57"/>
      <c r="D19" s="259" t="str">
        <f t="shared" ref="D19" si="14">IF(B19="","",1)</f>
        <v/>
      </c>
      <c r="E19" s="59" t="str">
        <f t="shared" ref="E19" si="15">IF(B19="","","式")</f>
        <v/>
      </c>
      <c r="F19" s="172"/>
      <c r="G19" s="172"/>
      <c r="H19" s="247"/>
    </row>
    <row r="20" spans="1:8" ht="15" customHeight="1" x14ac:dyDescent="0.15">
      <c r="A20" s="225"/>
      <c r="B20" s="58"/>
      <c r="C20" s="55"/>
      <c r="D20" s="255"/>
      <c r="E20" s="256" t="str">
        <f t="shared" ref="E20" si="16">IF(D20="","","式")</f>
        <v/>
      </c>
      <c r="F20" s="257"/>
      <c r="G20" s="257"/>
      <c r="H20" s="56"/>
    </row>
    <row r="21" spans="1:8" ht="15" customHeight="1" x14ac:dyDescent="0.15">
      <c r="A21" s="209" t="str">
        <f>IF(ISBLANK(B21)=0,COUNTIF(#REF!,"●"),"")</f>
        <v/>
      </c>
      <c r="B21" s="57"/>
      <c r="C21" s="57"/>
      <c r="D21" s="259" t="str">
        <f t="shared" ref="D21" si="17">IF(B21="","",1)</f>
        <v/>
      </c>
      <c r="E21" s="59" t="str">
        <f t="shared" ref="E21" si="18">IF(B21="","","式")</f>
        <v/>
      </c>
      <c r="F21" s="172"/>
      <c r="G21" s="172"/>
      <c r="H21" s="247"/>
    </row>
    <row r="22" spans="1:8" ht="15" customHeight="1" x14ac:dyDescent="0.15">
      <c r="A22" s="225"/>
      <c r="B22" s="58"/>
      <c r="C22" s="55"/>
      <c r="D22" s="255"/>
      <c r="E22" s="256" t="str">
        <f t="shared" ref="E22" si="19">IF(D22="","","式")</f>
        <v/>
      </c>
      <c r="F22" s="257"/>
      <c r="G22" s="257"/>
      <c r="H22" s="56"/>
    </row>
    <row r="23" spans="1:8" ht="15" customHeight="1" x14ac:dyDescent="0.15">
      <c r="A23" s="209" t="str">
        <f>IF(ISBLANK(B23)=0,COUNTIF(#REF!,"●"),"")</f>
        <v/>
      </c>
      <c r="B23" s="57"/>
      <c r="C23" s="59"/>
      <c r="D23" s="259" t="str">
        <f t="shared" ref="D23" si="20">IF(B23="","",1)</f>
        <v/>
      </c>
      <c r="E23" s="59" t="str">
        <f t="shared" ref="E23" si="21">IF(B23="","","式")</f>
        <v/>
      </c>
      <c r="F23" s="172"/>
      <c r="G23" s="172"/>
      <c r="H23" s="247"/>
    </row>
    <row r="24" spans="1:8" ht="15" customHeight="1" x14ac:dyDescent="0.15">
      <c r="A24" s="225"/>
      <c r="B24" s="58"/>
      <c r="C24" s="55"/>
      <c r="D24" s="255"/>
      <c r="E24" s="256" t="str">
        <f t="shared" ref="E24" si="22">IF(D24="","","式")</f>
        <v/>
      </c>
      <c r="F24" s="257"/>
      <c r="G24" s="257"/>
      <c r="H24" s="56"/>
    </row>
    <row r="25" spans="1:8" ht="15" customHeight="1" x14ac:dyDescent="0.15">
      <c r="A25" s="209" t="str">
        <f>IF(ISBLANK(B25)=0,COUNTIF(#REF!,"●"),"")</f>
        <v/>
      </c>
      <c r="B25" s="57"/>
      <c r="C25" s="59"/>
      <c r="D25" s="259" t="str">
        <f t="shared" ref="D25" si="23">IF(B25="","",1)</f>
        <v/>
      </c>
      <c r="E25" s="59" t="str">
        <f t="shared" ref="E25" si="24">IF(B25="","","式")</f>
        <v/>
      </c>
      <c r="F25" s="172"/>
      <c r="G25" s="172"/>
      <c r="H25" s="247"/>
    </row>
    <row r="26" spans="1:8" ht="15" customHeight="1" x14ac:dyDescent="0.15">
      <c r="A26" s="225"/>
      <c r="B26" s="58"/>
      <c r="C26" s="55"/>
      <c r="D26" s="255"/>
      <c r="E26" s="256" t="str">
        <f t="shared" ref="E26" si="25">IF(D26="","","式")</f>
        <v/>
      </c>
      <c r="F26" s="257"/>
      <c r="G26" s="257"/>
      <c r="H26" s="56"/>
    </row>
    <row r="27" spans="1:8" ht="15" customHeight="1" x14ac:dyDescent="0.15">
      <c r="A27" s="209" t="str">
        <f>IF(ISBLANK(B27)=0,COUNTIF(#REF!,"●"),"")</f>
        <v/>
      </c>
      <c r="B27" s="57"/>
      <c r="C27" s="59"/>
      <c r="D27" s="259" t="str">
        <f t="shared" ref="D27" si="26">IF(B27="","",1)</f>
        <v/>
      </c>
      <c r="E27" s="59" t="str">
        <f t="shared" ref="E27" si="27">IF(B27="","","式")</f>
        <v/>
      </c>
      <c r="F27" s="172"/>
      <c r="G27" s="172"/>
      <c r="H27" s="247"/>
    </row>
    <row r="28" spans="1:8" ht="15" customHeight="1" x14ac:dyDescent="0.15">
      <c r="A28" s="225"/>
      <c r="B28" s="58"/>
      <c r="C28" s="55"/>
      <c r="D28" s="255"/>
      <c r="E28" s="256" t="str">
        <f t="shared" ref="E28" si="28">IF(D28="","","式")</f>
        <v/>
      </c>
      <c r="F28" s="257"/>
      <c r="G28" s="257"/>
      <c r="H28" s="56"/>
    </row>
    <row r="29" spans="1:8" ht="15" customHeight="1" x14ac:dyDescent="0.15">
      <c r="A29" s="209" t="str">
        <f>IF(ISBLANK(B29)=0,COUNTIF(#REF!,"●"),"")</f>
        <v/>
      </c>
      <c r="B29" s="57"/>
      <c r="C29" s="59"/>
      <c r="D29" s="259" t="str">
        <f t="shared" ref="D29" si="29">IF(B29="","",1)</f>
        <v/>
      </c>
      <c r="E29" s="59" t="str">
        <f t="shared" ref="E29" si="30">IF(B29="","","式")</f>
        <v/>
      </c>
      <c r="F29" s="172"/>
      <c r="G29" s="172"/>
      <c r="H29" s="247"/>
    </row>
    <row r="30" spans="1:8" ht="15" customHeight="1" x14ac:dyDescent="0.15">
      <c r="A30" s="225"/>
      <c r="B30" s="58"/>
      <c r="C30" s="55"/>
      <c r="D30" s="255"/>
      <c r="E30" s="256" t="str">
        <f t="shared" ref="E30" si="31">IF(D30="","","式")</f>
        <v/>
      </c>
      <c r="F30" s="257"/>
      <c r="G30" s="257"/>
      <c r="H30" s="56"/>
    </row>
    <row r="31" spans="1:8" ht="15" customHeight="1" x14ac:dyDescent="0.15">
      <c r="A31" s="209" t="str">
        <f>IF(ISBLANK(B31)=0,COUNTIF(#REF!,"●"),"")</f>
        <v/>
      </c>
      <c r="B31" s="57"/>
      <c r="C31" s="59"/>
      <c r="D31" s="259" t="str">
        <f t="shared" ref="D31" si="32">IF(B31="","",1)</f>
        <v/>
      </c>
      <c r="E31" s="59" t="str">
        <f t="shared" ref="E31" si="33">IF(B31="","","式")</f>
        <v/>
      </c>
      <c r="F31" s="172"/>
      <c r="G31" s="172"/>
      <c r="H31" s="247"/>
    </row>
    <row r="32" spans="1:8" ht="15" customHeight="1" x14ac:dyDescent="0.15">
      <c r="A32" s="225"/>
      <c r="B32" s="58"/>
      <c r="C32" s="55"/>
      <c r="D32" s="255"/>
      <c r="E32" s="256" t="str">
        <f t="shared" ref="E32" si="34">IF(D32="","","式")</f>
        <v/>
      </c>
      <c r="F32" s="257"/>
      <c r="G32" s="257"/>
      <c r="H32" s="56"/>
    </row>
    <row r="33" spans="1:8" ht="15" customHeight="1" x14ac:dyDescent="0.15">
      <c r="A33" s="209" t="str">
        <f>IF(ISBLANK(B33)=0,COUNTIF(#REF!,"●"),"")</f>
        <v/>
      </c>
      <c r="B33" s="57"/>
      <c r="C33" s="59"/>
      <c r="D33" s="259" t="str">
        <f t="shared" ref="D33" si="35">IF(B33="","",1)</f>
        <v/>
      </c>
      <c r="E33" s="59" t="str">
        <f t="shared" ref="E33" si="36">IF(B33="","","式")</f>
        <v/>
      </c>
      <c r="F33" s="172"/>
      <c r="G33" s="172"/>
      <c r="H33" s="247"/>
    </row>
    <row r="34" spans="1:8" ht="15" customHeight="1" x14ac:dyDescent="0.15">
      <c r="A34" s="225"/>
      <c r="B34" s="58"/>
      <c r="C34" s="55"/>
      <c r="D34" s="255"/>
      <c r="E34" s="256" t="str">
        <f t="shared" ref="E34" si="37">IF(D34="","","式")</f>
        <v/>
      </c>
      <c r="F34" s="257"/>
      <c r="G34" s="257"/>
      <c r="H34" s="56"/>
    </row>
    <row r="35" spans="1:8" ht="15" customHeight="1" x14ac:dyDescent="0.15">
      <c r="A35" s="209" t="str">
        <f>IF(ISBLANK(B35)=0,COUNTIF(#REF!,"●"),"")</f>
        <v/>
      </c>
      <c r="B35" s="57"/>
      <c r="C35" s="59"/>
      <c r="D35" s="259" t="str">
        <f t="shared" ref="D35" si="38">IF(B35="","",1)</f>
        <v/>
      </c>
      <c r="E35" s="59" t="str">
        <f t="shared" ref="E35" si="39">IF(B35="","","式")</f>
        <v/>
      </c>
      <c r="F35" s="172"/>
      <c r="G35" s="172"/>
      <c r="H35" s="247"/>
    </row>
    <row r="36" spans="1:8" ht="15" hidden="1" customHeight="1" x14ac:dyDescent="0.15">
      <c r="A36" s="225"/>
      <c r="B36" s="58"/>
      <c r="C36" s="60"/>
      <c r="D36" s="255"/>
      <c r="E36" s="256" t="str">
        <f t="shared" ref="E36" si="40">IF(D36="","","式")</f>
        <v/>
      </c>
      <c r="F36" s="297"/>
      <c r="G36" s="257"/>
      <c r="H36" s="56"/>
    </row>
    <row r="37" spans="1:8" ht="15" hidden="1" customHeight="1" x14ac:dyDescent="0.15">
      <c r="A37" s="209" t="str">
        <f>IF(ISBLANK(B37)=0,COUNTIF(#REF!,"●"),"")</f>
        <v/>
      </c>
      <c r="B37" s="57"/>
      <c r="C37" s="59"/>
      <c r="D37" s="259" t="str">
        <f t="shared" ref="D37" si="41">IF(B37="","",1)</f>
        <v/>
      </c>
      <c r="E37" s="59" t="str">
        <f t="shared" ref="E37" si="42">IF(B37="","","式")</f>
        <v/>
      </c>
      <c r="F37" s="172"/>
      <c r="G37" s="172"/>
      <c r="H37" s="247"/>
    </row>
    <row r="38" spans="1:8" ht="15" hidden="1" customHeight="1" x14ac:dyDescent="0.15">
      <c r="A38" s="225"/>
      <c r="B38" s="58"/>
      <c r="C38" s="60"/>
      <c r="D38" s="255"/>
      <c r="E38" s="256" t="str">
        <f t="shared" ref="E38" si="43">IF(D38="","","式")</f>
        <v/>
      </c>
      <c r="F38" s="297"/>
      <c r="G38" s="257"/>
      <c r="H38" s="56"/>
    </row>
    <row r="39" spans="1:8" ht="15" hidden="1" customHeight="1" x14ac:dyDescent="0.15">
      <c r="A39" s="209" t="str">
        <f>IF(ISBLANK(B39)=0,COUNTIF(#REF!,"●"),"")</f>
        <v/>
      </c>
      <c r="B39" s="57"/>
      <c r="C39" s="59"/>
      <c r="D39" s="259" t="str">
        <f t="shared" ref="D39" si="44">IF(B39="","",1)</f>
        <v/>
      </c>
      <c r="E39" s="59" t="str">
        <f t="shared" ref="E39" si="45">IF(B39="","","式")</f>
        <v/>
      </c>
      <c r="F39" s="172"/>
      <c r="G39" s="172"/>
      <c r="H39" s="247"/>
    </row>
    <row r="40" spans="1:8" ht="15" hidden="1" customHeight="1" x14ac:dyDescent="0.15">
      <c r="A40" s="225"/>
      <c r="B40" s="58"/>
      <c r="C40" s="55"/>
      <c r="D40" s="255"/>
      <c r="E40" s="256" t="str">
        <f t="shared" ref="E40" si="46">IF(D40="","","式")</f>
        <v/>
      </c>
      <c r="F40" s="257"/>
      <c r="G40" s="257"/>
      <c r="H40" s="56"/>
    </row>
    <row r="41" spans="1:8" ht="15" hidden="1" customHeight="1" x14ac:dyDescent="0.15">
      <c r="A41" s="209" t="str">
        <f>IF(ISBLANK(B41)=0,COUNTIF(#REF!,"●"),"")</f>
        <v/>
      </c>
      <c r="B41" s="57"/>
      <c r="C41" s="59"/>
      <c r="D41" s="259" t="str">
        <f t="shared" ref="D41" si="47">IF(B41="","",1)</f>
        <v/>
      </c>
      <c r="E41" s="59" t="str">
        <f t="shared" ref="E41" si="48">IF(B41="","","式")</f>
        <v/>
      </c>
      <c r="F41" s="172"/>
      <c r="G41" s="172"/>
      <c r="H41" s="247"/>
    </row>
    <row r="42" spans="1:8" ht="15" hidden="1" customHeight="1" x14ac:dyDescent="0.15">
      <c r="A42" s="225"/>
      <c r="B42" s="58"/>
      <c r="C42" s="55"/>
      <c r="D42" s="255"/>
      <c r="E42" s="256" t="str">
        <f t="shared" ref="E42" si="49">IF(D42="","","式")</f>
        <v/>
      </c>
      <c r="F42" s="257"/>
      <c r="G42" s="257"/>
      <c r="H42" s="56"/>
    </row>
    <row r="43" spans="1:8" ht="15" hidden="1" customHeight="1" x14ac:dyDescent="0.15">
      <c r="A43" s="209" t="str">
        <f>IF(ISBLANK(B43)=0,COUNTIF(#REF!,"●"),"")</f>
        <v/>
      </c>
      <c r="B43" s="57"/>
      <c r="C43" s="59"/>
      <c r="D43" s="259" t="str">
        <f t="shared" ref="D43" si="50">IF(B43="","",1)</f>
        <v/>
      </c>
      <c r="E43" s="59" t="str">
        <f t="shared" ref="E43" si="51">IF(B43="","","式")</f>
        <v/>
      </c>
      <c r="F43" s="172"/>
      <c r="G43" s="172"/>
      <c r="H43" s="247"/>
    </row>
    <row r="44" spans="1:8" ht="15" hidden="1" customHeight="1" x14ac:dyDescent="0.15">
      <c r="A44" s="225"/>
      <c r="B44" s="58"/>
      <c r="C44" s="55"/>
      <c r="D44" s="255"/>
      <c r="E44" s="256" t="str">
        <f t="shared" ref="E44" si="52">IF(D44="","","式")</f>
        <v/>
      </c>
      <c r="F44" s="257"/>
      <c r="G44" s="257"/>
      <c r="H44" s="56"/>
    </row>
    <row r="45" spans="1:8" ht="15" hidden="1" customHeight="1" x14ac:dyDescent="0.15">
      <c r="A45" s="209" t="str">
        <f>IF(ISBLANK(B45)=0,COUNTIF(#REF!,"●"),"")</f>
        <v/>
      </c>
      <c r="B45" s="57"/>
      <c r="C45" s="59"/>
      <c r="D45" s="259" t="str">
        <f t="shared" ref="D45" si="53">IF(B45="","",1)</f>
        <v/>
      </c>
      <c r="E45" s="59" t="str">
        <f t="shared" ref="E45" si="54">IF(B45="","","式")</f>
        <v/>
      </c>
      <c r="F45" s="172"/>
      <c r="G45" s="172"/>
      <c r="H45" s="247"/>
    </row>
    <row r="46" spans="1:8" ht="15" hidden="1" customHeight="1" x14ac:dyDescent="0.15">
      <c r="A46" s="225"/>
      <c r="B46" s="58"/>
      <c r="C46" s="55"/>
      <c r="D46" s="255"/>
      <c r="E46" s="256" t="str">
        <f t="shared" ref="E46" si="55">IF(D46="","","式")</f>
        <v/>
      </c>
      <c r="F46" s="257"/>
      <c r="G46" s="257"/>
      <c r="H46" s="56"/>
    </row>
    <row r="47" spans="1:8" ht="15" hidden="1" customHeight="1" x14ac:dyDescent="0.15">
      <c r="A47" s="209" t="str">
        <f>IF(ISBLANK(B47)=0,COUNTIF(#REF!,"●"),"")</f>
        <v/>
      </c>
      <c r="B47" s="57"/>
      <c r="C47" s="59"/>
      <c r="D47" s="259" t="str">
        <f t="shared" ref="D47" si="56">IF(B47="","",1)</f>
        <v/>
      </c>
      <c r="E47" s="59" t="str">
        <f t="shared" ref="E47" si="57">IF(B47="","","式")</f>
        <v/>
      </c>
      <c r="F47" s="172"/>
      <c r="G47" s="172"/>
      <c r="H47" s="247"/>
    </row>
    <row r="48" spans="1:8" ht="15" hidden="1" customHeight="1" x14ac:dyDescent="0.15">
      <c r="A48" s="225"/>
      <c r="B48" s="58"/>
      <c r="C48" s="55"/>
      <c r="D48" s="255"/>
      <c r="E48" s="256" t="str">
        <f t="shared" ref="E48" si="58">IF(D48="","","式")</f>
        <v/>
      </c>
      <c r="F48" s="257"/>
      <c r="G48" s="257"/>
      <c r="H48" s="56"/>
    </row>
    <row r="49" spans="1:8" ht="15" hidden="1" customHeight="1" x14ac:dyDescent="0.15">
      <c r="A49" s="209" t="str">
        <f>IF(ISBLANK(B49)=0,COUNTIF(#REF!,"●"),"")</f>
        <v/>
      </c>
      <c r="B49" s="57"/>
      <c r="C49" s="59"/>
      <c r="D49" s="259" t="str">
        <f t="shared" ref="D49" si="59">IF(B49="","",1)</f>
        <v/>
      </c>
      <c r="E49" s="59" t="str">
        <f t="shared" ref="E49" si="60">IF(B49="","","式")</f>
        <v/>
      </c>
      <c r="F49" s="172"/>
      <c r="G49" s="172"/>
      <c r="H49" s="247"/>
    </row>
    <row r="50" spans="1:8" ht="15" hidden="1" customHeight="1" x14ac:dyDescent="0.15">
      <c r="A50" s="225"/>
      <c r="B50" s="58"/>
      <c r="C50" s="55"/>
      <c r="D50" s="255"/>
      <c r="E50" s="256" t="str">
        <f t="shared" ref="E50" si="61">IF(D50="","","式")</f>
        <v/>
      </c>
      <c r="F50" s="257"/>
      <c r="G50" s="257"/>
      <c r="H50" s="56"/>
    </row>
    <row r="51" spans="1:8" ht="15" hidden="1" customHeight="1" x14ac:dyDescent="0.15">
      <c r="A51" s="209" t="str">
        <f>IF(ISBLANK(B51)=0,COUNTIF(#REF!,"●"),"")</f>
        <v/>
      </c>
      <c r="B51" s="57"/>
      <c r="C51" s="59"/>
      <c r="D51" s="259" t="str">
        <f t="shared" ref="D51" si="62">IF(B51="","",1)</f>
        <v/>
      </c>
      <c r="E51" s="59" t="str">
        <f t="shared" ref="E51" si="63">IF(B51="","","式")</f>
        <v/>
      </c>
      <c r="F51" s="172"/>
      <c r="G51" s="172"/>
      <c r="H51" s="247"/>
    </row>
    <row r="52" spans="1:8" ht="15" hidden="1" customHeight="1" x14ac:dyDescent="0.15">
      <c r="A52" s="225"/>
      <c r="B52" s="58"/>
      <c r="C52" s="55"/>
      <c r="D52" s="255"/>
      <c r="E52" s="256" t="str">
        <f t="shared" ref="E52" si="64">IF(D52="","","式")</f>
        <v/>
      </c>
      <c r="F52" s="257"/>
      <c r="G52" s="257"/>
      <c r="H52" s="56"/>
    </row>
    <row r="53" spans="1:8" ht="15" hidden="1" customHeight="1" x14ac:dyDescent="0.15">
      <c r="A53" s="209" t="str">
        <f>IF(ISBLANK(B53)=0,COUNTIF(#REF!,"●"),"")</f>
        <v/>
      </c>
      <c r="B53" s="57"/>
      <c r="C53" s="59"/>
      <c r="D53" s="259" t="str">
        <f t="shared" ref="D53" si="65">IF(B53="","",1)</f>
        <v/>
      </c>
      <c r="E53" s="59" t="str">
        <f t="shared" ref="E53" si="66">IF(B53="","","式")</f>
        <v/>
      </c>
      <c r="F53" s="172"/>
      <c r="G53" s="172"/>
      <c r="H53" s="247"/>
    </row>
    <row r="54" spans="1:8" ht="15" hidden="1" customHeight="1" x14ac:dyDescent="0.15">
      <c r="A54" s="225"/>
      <c r="B54" s="58"/>
      <c r="C54" s="55"/>
      <c r="D54" s="255"/>
      <c r="E54" s="256" t="str">
        <f t="shared" ref="E54" si="67">IF(D54="","","式")</f>
        <v/>
      </c>
      <c r="F54" s="257"/>
      <c r="G54" s="257"/>
      <c r="H54" s="56"/>
    </row>
    <row r="55" spans="1:8" ht="15" hidden="1" customHeight="1" x14ac:dyDescent="0.15">
      <c r="A55" s="209" t="str">
        <f>IF(ISBLANK(B55)=0,COUNTIF(#REF!,"●"),"")</f>
        <v/>
      </c>
      <c r="B55" s="57"/>
      <c r="C55" s="59"/>
      <c r="D55" s="259" t="str">
        <f t="shared" ref="D55" si="68">IF(B55="","",1)</f>
        <v/>
      </c>
      <c r="E55" s="59" t="str">
        <f t="shared" ref="E55" si="69">IF(B55="","","式")</f>
        <v/>
      </c>
      <c r="F55" s="172"/>
      <c r="G55" s="172"/>
      <c r="H55" s="247"/>
    </row>
    <row r="56" spans="1:8" ht="15" hidden="1" customHeight="1" x14ac:dyDescent="0.15">
      <c r="A56" s="225"/>
      <c r="B56" s="58"/>
      <c r="C56" s="55"/>
      <c r="D56" s="255"/>
      <c r="E56" s="256" t="str">
        <f t="shared" ref="E56" si="70">IF(D56="","","式")</f>
        <v/>
      </c>
      <c r="F56" s="257"/>
      <c r="G56" s="257"/>
      <c r="H56" s="56"/>
    </row>
    <row r="57" spans="1:8" ht="15" hidden="1" customHeight="1" x14ac:dyDescent="0.15">
      <c r="A57" s="209" t="str">
        <f>IF(ISBLANK(B57)=0,COUNTIF(#REF!,"●"),"")</f>
        <v/>
      </c>
      <c r="B57" s="57"/>
      <c r="C57" s="59"/>
      <c r="D57" s="259" t="str">
        <f t="shared" ref="D57" si="71">IF(B57="","",1)</f>
        <v/>
      </c>
      <c r="E57" s="59" t="str">
        <f t="shared" ref="E57" si="72">IF(B57="","","式")</f>
        <v/>
      </c>
      <c r="F57" s="172"/>
      <c r="G57" s="172"/>
      <c r="H57" s="247"/>
    </row>
    <row r="58" spans="1:8" ht="15" hidden="1" customHeight="1" x14ac:dyDescent="0.15">
      <c r="A58" s="225"/>
      <c r="B58" s="58"/>
      <c r="C58" s="55"/>
      <c r="D58" s="255"/>
      <c r="E58" s="256" t="str">
        <f t="shared" ref="E58" si="73">IF(D58="","","式")</f>
        <v/>
      </c>
      <c r="F58" s="257"/>
      <c r="G58" s="257"/>
      <c r="H58" s="56"/>
    </row>
    <row r="59" spans="1:8" ht="15" hidden="1" customHeight="1" x14ac:dyDescent="0.15">
      <c r="A59" s="209" t="str">
        <f>IF(ISBLANK(B59)=0,COUNTIF(#REF!,"●"),"")</f>
        <v/>
      </c>
      <c r="B59" s="57"/>
      <c r="C59" s="59"/>
      <c r="D59" s="259" t="str">
        <f t="shared" ref="D59" si="74">IF(B59="","",1)</f>
        <v/>
      </c>
      <c r="E59" s="59" t="str">
        <f t="shared" ref="E59" si="75">IF(B59="","","式")</f>
        <v/>
      </c>
      <c r="F59" s="172"/>
      <c r="G59" s="172"/>
      <c r="H59" s="247"/>
    </row>
    <row r="60" spans="1:8" ht="15" hidden="1" customHeight="1" x14ac:dyDescent="0.15">
      <c r="A60" s="225"/>
      <c r="B60" s="58"/>
      <c r="C60" s="55"/>
      <c r="D60" s="255"/>
      <c r="E60" s="256" t="str">
        <f t="shared" ref="E60" si="76">IF(D60="","","式")</f>
        <v/>
      </c>
      <c r="F60" s="257"/>
      <c r="G60" s="257"/>
      <c r="H60" s="56"/>
    </row>
    <row r="61" spans="1:8" ht="15" hidden="1" customHeight="1" x14ac:dyDescent="0.15">
      <c r="A61" s="209" t="str">
        <f>IF(ISBLANK(B61)=0,COUNTIF(#REF!,"●"),"")</f>
        <v/>
      </c>
      <c r="B61" s="57"/>
      <c r="C61" s="59"/>
      <c r="D61" s="259" t="str">
        <f t="shared" ref="D61" si="77">IF(B61="","",1)</f>
        <v/>
      </c>
      <c r="E61" s="59" t="str">
        <f t="shared" ref="E61" si="78">IF(B61="","","式")</f>
        <v/>
      </c>
      <c r="F61" s="172"/>
      <c r="G61" s="172"/>
      <c r="H61" s="247"/>
    </row>
    <row r="62" spans="1:8" ht="15" hidden="1" customHeight="1" x14ac:dyDescent="0.15">
      <c r="A62" s="225"/>
      <c r="B62" s="58"/>
      <c r="C62" s="55"/>
      <c r="D62" s="255"/>
      <c r="E62" s="256" t="str">
        <f t="shared" ref="E62" si="79">IF(D62="","","式")</f>
        <v/>
      </c>
      <c r="F62" s="257"/>
      <c r="G62" s="257"/>
      <c r="H62" s="56"/>
    </row>
    <row r="63" spans="1:8" ht="15" hidden="1" customHeight="1" x14ac:dyDescent="0.15">
      <c r="A63" s="209" t="str">
        <f>IF(ISBLANK(B63)=0,COUNTIF(#REF!,"●"),"")</f>
        <v/>
      </c>
      <c r="B63" s="57"/>
      <c r="C63" s="59"/>
      <c r="D63" s="259" t="str">
        <f t="shared" ref="D63" si="80">IF(B63="","",1)</f>
        <v/>
      </c>
      <c r="E63" s="59" t="str">
        <f t="shared" ref="E63" si="81">IF(B63="","","式")</f>
        <v/>
      </c>
      <c r="F63" s="172"/>
      <c r="G63" s="172"/>
      <c r="H63" s="247"/>
    </row>
    <row r="64" spans="1:8" ht="15" hidden="1" customHeight="1" x14ac:dyDescent="0.15">
      <c r="A64" s="225"/>
      <c r="B64" s="58"/>
      <c r="C64" s="55"/>
      <c r="D64" s="255"/>
      <c r="E64" s="256" t="str">
        <f t="shared" ref="E64" si="82">IF(D64="","","式")</f>
        <v/>
      </c>
      <c r="F64" s="257"/>
      <c r="G64" s="257"/>
      <c r="H64" s="56"/>
    </row>
    <row r="65" spans="1:8" ht="15" hidden="1" customHeight="1" x14ac:dyDescent="0.15">
      <c r="A65" s="209" t="str">
        <f>IF(ISBLANK(B65)=0,COUNTIF(#REF!,"●"),"")</f>
        <v/>
      </c>
      <c r="B65" s="57"/>
      <c r="C65" s="59"/>
      <c r="D65" s="259" t="str">
        <f t="shared" ref="D65" si="83">IF(B65="","",1)</f>
        <v/>
      </c>
      <c r="E65" s="59" t="str">
        <f t="shared" ref="E65" si="84">IF(B65="","","式")</f>
        <v/>
      </c>
      <c r="F65" s="172"/>
      <c r="G65" s="172"/>
      <c r="H65" s="247"/>
    </row>
    <row r="66" spans="1:8" ht="15" hidden="1" customHeight="1" x14ac:dyDescent="0.15">
      <c r="A66" s="225"/>
      <c r="B66" s="58"/>
      <c r="C66" s="55"/>
      <c r="D66" s="255"/>
      <c r="E66" s="256" t="str">
        <f t="shared" ref="E66" si="85">IF(D66="","","式")</f>
        <v/>
      </c>
      <c r="F66" s="257"/>
      <c r="G66" s="257"/>
      <c r="H66" s="56"/>
    </row>
    <row r="67" spans="1:8" ht="15" hidden="1" customHeight="1" x14ac:dyDescent="0.15">
      <c r="A67" s="209" t="str">
        <f>IF(ISBLANK(B67)=0,COUNTIF(#REF!,"●"),"")</f>
        <v/>
      </c>
      <c r="B67" s="57"/>
      <c r="C67" s="59"/>
      <c r="D67" s="259" t="str">
        <f t="shared" ref="D67" si="86">IF(B67="","",1)</f>
        <v/>
      </c>
      <c r="E67" s="59" t="str">
        <f t="shared" ref="E67" si="87">IF(B67="","","式")</f>
        <v/>
      </c>
      <c r="F67" s="172"/>
      <c r="G67" s="172"/>
      <c r="H67" s="247"/>
    </row>
    <row r="68" spans="1:8" ht="15" hidden="1" customHeight="1" x14ac:dyDescent="0.15">
      <c r="A68" s="225"/>
      <c r="B68" s="58"/>
      <c r="C68" s="55"/>
      <c r="D68" s="255"/>
      <c r="E68" s="256" t="str">
        <f t="shared" ref="E68" si="88">IF(D68="","","式")</f>
        <v/>
      </c>
      <c r="F68" s="257"/>
      <c r="G68" s="257"/>
      <c r="H68" s="56"/>
    </row>
    <row r="69" spans="1:8" ht="15" hidden="1" customHeight="1" x14ac:dyDescent="0.15">
      <c r="A69" s="209" t="str">
        <f>IF(ISBLANK(B69)=0,COUNTIF(#REF!,"●"),"")</f>
        <v/>
      </c>
      <c r="B69" s="57"/>
      <c r="C69" s="59"/>
      <c r="D69" s="259" t="str">
        <f t="shared" ref="D69" si="89">IF(B69="","",1)</f>
        <v/>
      </c>
      <c r="E69" s="59" t="str">
        <f t="shared" ref="E69" si="90">IF(B69="","","式")</f>
        <v/>
      </c>
      <c r="F69" s="172"/>
      <c r="G69" s="172"/>
      <c r="H69" s="247"/>
    </row>
    <row r="70" spans="1:8" ht="15" hidden="1" customHeight="1" x14ac:dyDescent="0.15">
      <c r="A70" s="225"/>
      <c r="B70" s="58"/>
      <c r="C70" s="55"/>
      <c r="D70" s="255"/>
      <c r="E70" s="256" t="str">
        <f t="shared" ref="E70" si="91">IF(D70="","","式")</f>
        <v/>
      </c>
      <c r="F70" s="257"/>
      <c r="G70" s="257"/>
      <c r="H70" s="56"/>
    </row>
    <row r="71" spans="1:8" ht="15" hidden="1" customHeight="1" thickBot="1" x14ac:dyDescent="0.15">
      <c r="A71" s="209" t="str">
        <f>IF(ISBLANK(B71)=0,COUNTIF(#REF!,"●"),"")</f>
        <v/>
      </c>
      <c r="B71" s="57"/>
      <c r="C71" s="59"/>
      <c r="D71" s="259" t="str">
        <f t="shared" ref="D71" si="92">IF(B71="","",1)</f>
        <v/>
      </c>
      <c r="E71" s="59" t="str">
        <f t="shared" ref="E71" si="93">IF(B71="","","式")</f>
        <v/>
      </c>
      <c r="F71" s="172"/>
      <c r="G71" s="172"/>
      <c r="H71" s="247"/>
    </row>
    <row r="72" spans="1:8" ht="15" customHeight="1" x14ac:dyDescent="0.15">
      <c r="A72" s="202"/>
      <c r="B72" s="202"/>
      <c r="C72" s="202"/>
      <c r="D72" s="228"/>
      <c r="E72" s="202"/>
      <c r="F72" s="163"/>
      <c r="G72" s="257"/>
      <c r="H72" s="56"/>
    </row>
    <row r="73" spans="1:8" ht="15" customHeight="1" x14ac:dyDescent="0.15">
      <c r="A73" s="209"/>
      <c r="B73" s="209" t="s">
        <v>79</v>
      </c>
      <c r="C73" s="210"/>
      <c r="D73" s="275"/>
      <c r="E73" s="209"/>
      <c r="F73" s="172"/>
      <c r="G73" s="172"/>
      <c r="H73" s="247"/>
    </row>
    <row r="81" spans="4:8" s="269" customFormat="1" ht="15" customHeight="1" x14ac:dyDescent="0.15">
      <c r="D81" s="266"/>
      <c r="E81" s="157"/>
      <c r="F81" s="267"/>
      <c r="G81" s="157"/>
      <c r="H81" s="157"/>
    </row>
  </sheetData>
  <dataConsolidate/>
  <phoneticPr fontId="19"/>
  <dataValidations count="1">
    <dataValidation type="list" allowBlank="1" showInputMessage="1" showErrorMessage="1" sqref="H6 H8 H10 H12 H14 H16 H18 H20 H22 H24 H26 H28 H30 H32 H34 H36 H38 H40 H42 H44 H46 H48 H50 H52 H54 H56 H58 H60 H62 H64 H66 H68 H70">
      <formula1>$H$75:$H$81</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codeName="Sheet4">
    <tabColor theme="1" tint="0.499984740745262"/>
  </sheetPr>
  <dimension ref="A1:S73"/>
  <sheetViews>
    <sheetView showGridLines="0" view="pageBreakPreview" zoomScale="80" zoomScaleNormal="75" zoomScaleSheetLayoutView="80" workbookViewId="0">
      <pane xSplit="5" ySplit="3" topLeftCell="F4" activePane="bottomRight" state="frozen"/>
      <selection sqref="A1:XFD1048576"/>
      <selection pane="topRight" sqref="A1:XFD1048576"/>
      <selection pane="bottomLeft" sqref="A1:XFD1048576"/>
      <selection pane="bottomRight" activeCell="K17" sqref="K17"/>
    </sheetView>
  </sheetViews>
  <sheetFormatPr defaultColWidth="13.375" defaultRowHeight="15" customHeight="1" x14ac:dyDescent="0.15"/>
  <cols>
    <col min="1" max="1" width="4.125" style="157" customWidth="1"/>
    <col min="2" max="2" width="24.125" style="157" customWidth="1"/>
    <col min="3" max="3" width="45.625" style="157" customWidth="1"/>
    <col min="4" max="4" width="10.625" style="266" customWidth="1"/>
    <col min="5" max="5" width="5.125" style="157" customWidth="1"/>
    <col min="6" max="6" width="12.625" style="267" customWidth="1"/>
    <col min="7" max="7" width="14.125" style="157" customWidth="1"/>
    <col min="8" max="8" width="27.75" style="157" customWidth="1"/>
    <col min="9" max="16384" width="13.375" style="157"/>
  </cols>
  <sheetData>
    <row r="1" spans="1:8" ht="15" customHeight="1" x14ac:dyDescent="0.15">
      <c r="A1" s="219"/>
      <c r="B1" s="152" t="s">
        <v>53</v>
      </c>
      <c r="C1" s="152" t="s">
        <v>54</v>
      </c>
      <c r="D1" s="220" t="s">
        <v>55</v>
      </c>
      <c r="E1" s="152" t="s">
        <v>56</v>
      </c>
      <c r="F1" s="221" t="s">
        <v>57</v>
      </c>
      <c r="G1" s="152" t="s">
        <v>58</v>
      </c>
      <c r="H1" s="222" t="s">
        <v>59</v>
      </c>
    </row>
    <row r="2" spans="1:8" ht="15" customHeight="1" x14ac:dyDescent="0.15">
      <c r="A2" s="225"/>
      <c r="B2" s="226"/>
      <c r="C2" s="227"/>
      <c r="D2" s="228"/>
      <c r="E2" s="202"/>
      <c r="F2" s="229"/>
      <c r="G2" s="202"/>
      <c r="H2" s="230"/>
    </row>
    <row r="3" spans="1:8" ht="15" customHeight="1" x14ac:dyDescent="0.15">
      <c r="A3" s="210" t="s">
        <v>64</v>
      </c>
      <c r="B3" s="234" t="s">
        <v>65</v>
      </c>
      <c r="C3" s="235"/>
      <c r="D3" s="236"/>
      <c r="E3" s="209"/>
      <c r="F3" s="237"/>
      <c r="G3" s="209"/>
      <c r="H3" s="173"/>
    </row>
    <row r="4" spans="1:8" ht="15" customHeight="1" x14ac:dyDescent="0.15">
      <c r="A4" s="225"/>
      <c r="B4" s="202"/>
      <c r="C4" s="202"/>
      <c r="D4" s="228"/>
      <c r="E4" s="202"/>
      <c r="F4" s="229"/>
      <c r="G4" s="202"/>
      <c r="H4" s="240"/>
    </row>
    <row r="5" spans="1:8" ht="15" customHeight="1" x14ac:dyDescent="0.15">
      <c r="A5" s="209" t="s">
        <v>66</v>
      </c>
      <c r="B5" s="210" t="s">
        <v>67</v>
      </c>
      <c r="C5" s="209"/>
      <c r="D5" s="236"/>
      <c r="E5" s="209"/>
      <c r="F5" s="237"/>
      <c r="G5" s="209"/>
      <c r="H5" s="247"/>
    </row>
    <row r="6" spans="1:8" ht="15" customHeight="1" x14ac:dyDescent="0.15">
      <c r="A6" s="225"/>
      <c r="B6" s="250"/>
      <c r="C6" s="202"/>
      <c r="D6" s="228"/>
      <c r="E6" s="202"/>
      <c r="F6" s="229"/>
      <c r="G6" s="202"/>
      <c r="H6" s="240"/>
    </row>
    <row r="7" spans="1:8" ht="15" customHeight="1" x14ac:dyDescent="0.15">
      <c r="A7" s="251"/>
      <c r="B7" s="252" t="str">
        <f>IF(工事価格書!H6="","","＜主たる工事＞")</f>
        <v/>
      </c>
      <c r="C7" s="209"/>
      <c r="D7" s="236"/>
      <c r="E7" s="209"/>
      <c r="F7" s="237"/>
      <c r="G7" s="209"/>
      <c r="H7" s="247"/>
    </row>
    <row r="8" spans="1:8" ht="15" customHeight="1" x14ac:dyDescent="0.15">
      <c r="A8" s="253"/>
      <c r="B8" s="250"/>
      <c r="C8" s="254" t="str">
        <f>工事価格書!B7&amp;"　"&amp;IF(工事価格書!C6="","",工事価格書!C6)</f>
        <v>建築工事　</v>
      </c>
      <c r="D8" s="255" t="str">
        <f>IF(工事価格書!D6="","",1)</f>
        <v/>
      </c>
      <c r="E8" s="256" t="str">
        <f>IF(D8="","","式")</f>
        <v/>
      </c>
      <c r="F8" s="257"/>
      <c r="G8" s="257"/>
      <c r="H8" s="258"/>
    </row>
    <row r="9" spans="1:8" ht="15" customHeight="1" x14ac:dyDescent="0.15">
      <c r="A9" s="209">
        <v>1</v>
      </c>
      <c r="B9" s="252" t="s">
        <v>80</v>
      </c>
      <c r="C9" s="210" t="s">
        <v>81</v>
      </c>
      <c r="D9" s="259">
        <f>IF(B9="","",1)</f>
        <v>1</v>
      </c>
      <c r="E9" s="59" t="str">
        <f>IF(B9="","","式")</f>
        <v>式</v>
      </c>
      <c r="F9" s="172"/>
      <c r="G9" s="172"/>
      <c r="H9" s="260"/>
    </row>
    <row r="10" spans="1:8" ht="15" customHeight="1" x14ac:dyDescent="0.15">
      <c r="A10" s="253"/>
      <c r="B10" s="250"/>
      <c r="C10" s="254" t="str">
        <f>IF(B11="","",工事価格書!B7&amp;"　"&amp;IF(工事価格書!C6="","",工事価格書!C6))</f>
        <v/>
      </c>
      <c r="D10" s="255"/>
      <c r="E10" s="256" t="str">
        <f>IF(D10="","","式")</f>
        <v/>
      </c>
      <c r="F10" s="257"/>
      <c r="G10" s="257"/>
      <c r="H10" s="61"/>
    </row>
    <row r="11" spans="1:8" ht="15" customHeight="1" x14ac:dyDescent="0.15">
      <c r="A11" s="209" t="str">
        <f>IF(B11="","",COUNTIF(#REF!,"●"))</f>
        <v/>
      </c>
      <c r="B11" s="252" t="str">
        <f>IF(H10="","","共通仮設費")</f>
        <v/>
      </c>
      <c r="C11" s="210"/>
      <c r="D11" s="259" t="str">
        <f>IF(B11="","",1)</f>
        <v/>
      </c>
      <c r="E11" s="59" t="str">
        <f>IF(B11="","","式")</f>
        <v/>
      </c>
      <c r="F11" s="172"/>
      <c r="G11" s="172"/>
      <c r="H11" s="289" t="str">
        <f>IF(H10="","","別紙内訳書")</f>
        <v/>
      </c>
    </row>
    <row r="12" spans="1:8" ht="15" customHeight="1" x14ac:dyDescent="0.15">
      <c r="A12" s="253"/>
      <c r="B12" s="250"/>
      <c r="C12" s="254"/>
      <c r="D12" s="261"/>
      <c r="E12" s="262"/>
      <c r="F12" s="257"/>
      <c r="G12" s="257"/>
      <c r="H12" s="263"/>
    </row>
    <row r="13" spans="1:8" ht="15" customHeight="1" x14ac:dyDescent="0.15">
      <c r="A13" s="209"/>
      <c r="B13" s="252"/>
      <c r="C13" s="210"/>
      <c r="D13" s="264"/>
      <c r="E13" s="209"/>
      <c r="F13" s="172"/>
      <c r="G13" s="172"/>
      <c r="H13" s="265"/>
    </row>
    <row r="14" spans="1:8" ht="15" customHeight="1" x14ac:dyDescent="0.15">
      <c r="A14" s="253"/>
      <c r="B14" s="250"/>
      <c r="C14" s="202"/>
      <c r="D14" s="228"/>
      <c r="E14" s="202"/>
      <c r="F14" s="163"/>
      <c r="G14" s="163"/>
      <c r="H14" s="240"/>
    </row>
    <row r="15" spans="1:8" ht="15" customHeight="1" x14ac:dyDescent="0.15">
      <c r="A15" s="209"/>
      <c r="B15" s="252"/>
      <c r="C15" s="209"/>
      <c r="D15" s="268"/>
      <c r="E15" s="209"/>
      <c r="F15" s="172"/>
      <c r="G15" s="172"/>
      <c r="H15" s="247"/>
    </row>
    <row r="16" spans="1:8" ht="15" customHeight="1" x14ac:dyDescent="0.15">
      <c r="A16" s="253"/>
      <c r="B16" s="250"/>
      <c r="C16" s="254"/>
      <c r="D16" s="255"/>
      <c r="E16" s="256"/>
      <c r="F16" s="257"/>
      <c r="G16" s="257"/>
      <c r="H16" s="258"/>
    </row>
    <row r="17" spans="1:8" ht="15" customHeight="1" x14ac:dyDescent="0.15">
      <c r="A17" s="209" t="str">
        <f>IF(B17="","",COUNTIF(#REF!,"●"))</f>
        <v/>
      </c>
      <c r="B17" s="252"/>
      <c r="C17" s="210"/>
      <c r="D17" s="259"/>
      <c r="E17" s="59"/>
      <c r="F17" s="172"/>
      <c r="G17" s="172"/>
      <c r="H17" s="260"/>
    </row>
    <row r="18" spans="1:8" ht="15" customHeight="1" x14ac:dyDescent="0.15">
      <c r="A18" s="253"/>
      <c r="B18" s="250"/>
      <c r="C18" s="254"/>
      <c r="D18" s="255"/>
      <c r="E18" s="256"/>
      <c r="F18" s="257"/>
      <c r="G18" s="257"/>
      <c r="H18" s="258"/>
    </row>
    <row r="19" spans="1:8" ht="15" customHeight="1" x14ac:dyDescent="0.15">
      <c r="A19" s="209" t="str">
        <f>IF(B19="","",COUNTIF(#REF!,"●"))</f>
        <v/>
      </c>
      <c r="B19" s="252"/>
      <c r="C19" s="210"/>
      <c r="D19" s="259"/>
      <c r="E19" s="59"/>
      <c r="F19" s="172"/>
      <c r="G19" s="172"/>
      <c r="H19" s="260"/>
    </row>
    <row r="20" spans="1:8" ht="15" customHeight="1" x14ac:dyDescent="0.15">
      <c r="A20" s="253"/>
      <c r="B20" s="250"/>
      <c r="C20" s="254"/>
      <c r="D20" s="261"/>
      <c r="E20" s="262"/>
      <c r="F20" s="257"/>
      <c r="G20" s="257"/>
      <c r="H20" s="263"/>
    </row>
    <row r="21" spans="1:8" ht="15" customHeight="1" x14ac:dyDescent="0.15">
      <c r="A21" s="209"/>
      <c r="B21" s="252"/>
      <c r="C21" s="210"/>
      <c r="D21" s="264"/>
      <c r="E21" s="209"/>
      <c r="F21" s="172"/>
      <c r="G21" s="172"/>
      <c r="H21" s="265"/>
    </row>
    <row r="22" spans="1:8" ht="15" customHeight="1" x14ac:dyDescent="0.15">
      <c r="A22" s="253"/>
      <c r="B22" s="250"/>
      <c r="C22" s="254"/>
      <c r="D22" s="255"/>
      <c r="E22" s="256"/>
      <c r="F22" s="257"/>
      <c r="G22" s="257"/>
      <c r="H22" s="258"/>
    </row>
    <row r="23" spans="1:8" ht="15" customHeight="1" x14ac:dyDescent="0.15">
      <c r="A23" s="209" t="str">
        <f>IF(B23="","",COUNTIF(#REF!,"●"))</f>
        <v/>
      </c>
      <c r="B23" s="252"/>
      <c r="C23" s="210"/>
      <c r="D23" s="259"/>
      <c r="E23" s="59"/>
      <c r="F23" s="172"/>
      <c r="G23" s="172"/>
      <c r="H23" s="260"/>
    </row>
    <row r="24" spans="1:8" ht="15" customHeight="1" x14ac:dyDescent="0.15">
      <c r="A24" s="253"/>
      <c r="B24" s="250"/>
      <c r="C24" s="254"/>
      <c r="D24" s="255"/>
      <c r="E24" s="256"/>
      <c r="F24" s="257"/>
      <c r="G24" s="257"/>
      <c r="H24" s="258"/>
    </row>
    <row r="25" spans="1:8" ht="15" customHeight="1" x14ac:dyDescent="0.15">
      <c r="A25" s="209" t="str">
        <f>IF(B25="","",COUNTIF(#REF!,"●"))</f>
        <v/>
      </c>
      <c r="B25" s="252"/>
      <c r="C25" s="210"/>
      <c r="D25" s="259"/>
      <c r="E25" s="59"/>
      <c r="F25" s="172"/>
      <c r="G25" s="172"/>
      <c r="H25" s="260"/>
    </row>
    <row r="26" spans="1:8" ht="15" customHeight="1" x14ac:dyDescent="0.15">
      <c r="A26" s="253"/>
      <c r="B26" s="250"/>
      <c r="C26" s="254"/>
      <c r="D26" s="261"/>
      <c r="E26" s="262"/>
      <c r="F26" s="257"/>
      <c r="G26" s="257"/>
      <c r="H26" s="263"/>
    </row>
    <row r="27" spans="1:8" ht="15" customHeight="1" x14ac:dyDescent="0.15">
      <c r="A27" s="209"/>
      <c r="B27" s="252"/>
      <c r="C27" s="210"/>
      <c r="D27" s="264"/>
      <c r="E27" s="209"/>
      <c r="F27" s="172"/>
      <c r="G27" s="172"/>
      <c r="H27" s="265"/>
    </row>
    <row r="28" spans="1:8" ht="15" customHeight="1" x14ac:dyDescent="0.15">
      <c r="A28" s="253"/>
      <c r="B28" s="250"/>
      <c r="C28" s="254"/>
      <c r="D28" s="255"/>
      <c r="E28" s="256"/>
      <c r="F28" s="257"/>
      <c r="G28" s="257"/>
      <c r="H28" s="258"/>
    </row>
    <row r="29" spans="1:8" ht="15" customHeight="1" x14ac:dyDescent="0.15">
      <c r="A29" s="209" t="str">
        <f>IF(B29="","",COUNTIF(#REF!,"●"))</f>
        <v/>
      </c>
      <c r="B29" s="252"/>
      <c r="C29" s="210"/>
      <c r="D29" s="259"/>
      <c r="E29" s="59"/>
      <c r="F29" s="172"/>
      <c r="G29" s="172"/>
      <c r="H29" s="260"/>
    </row>
    <row r="30" spans="1:8" ht="15" customHeight="1" x14ac:dyDescent="0.15">
      <c r="A30" s="253"/>
      <c r="B30" s="250"/>
      <c r="C30" s="254"/>
      <c r="D30" s="255"/>
      <c r="E30" s="256"/>
      <c r="F30" s="257"/>
      <c r="G30" s="257"/>
      <c r="H30" s="258"/>
    </row>
    <row r="31" spans="1:8" ht="15" customHeight="1" x14ac:dyDescent="0.15">
      <c r="A31" s="209" t="str">
        <f>IF(B31="","",COUNTIF(#REF!,"●"))</f>
        <v/>
      </c>
      <c r="B31" s="252"/>
      <c r="C31" s="210"/>
      <c r="D31" s="259"/>
      <c r="E31" s="59"/>
      <c r="F31" s="172"/>
      <c r="G31" s="172"/>
      <c r="H31" s="260"/>
    </row>
    <row r="32" spans="1:8" ht="15" customHeight="1" x14ac:dyDescent="0.15">
      <c r="A32" s="225"/>
      <c r="B32" s="250"/>
      <c r="C32" s="254"/>
      <c r="D32" s="270"/>
      <c r="E32" s="202"/>
      <c r="F32" s="163"/>
      <c r="G32" s="163"/>
      <c r="H32" s="263"/>
    </row>
    <row r="33" spans="1:8" ht="15" customHeight="1" x14ac:dyDescent="0.15">
      <c r="A33" s="209"/>
      <c r="B33" s="252"/>
      <c r="C33" s="210"/>
      <c r="D33" s="271"/>
      <c r="E33" s="209"/>
      <c r="F33" s="172"/>
      <c r="G33" s="172"/>
      <c r="H33" s="265"/>
    </row>
    <row r="34" spans="1:8" ht="15" customHeight="1" x14ac:dyDescent="0.15">
      <c r="A34" s="225"/>
      <c r="B34" s="250"/>
      <c r="C34" s="254"/>
      <c r="D34" s="270"/>
      <c r="E34" s="202"/>
      <c r="F34" s="163"/>
      <c r="G34" s="163"/>
      <c r="H34" s="263"/>
    </row>
    <row r="35" spans="1:8" ht="15" customHeight="1" x14ac:dyDescent="0.15">
      <c r="A35" s="209"/>
      <c r="B35" s="252"/>
      <c r="C35" s="210"/>
      <c r="D35" s="271"/>
      <c r="E35" s="209"/>
      <c r="F35" s="172"/>
      <c r="G35" s="172"/>
      <c r="H35" s="272"/>
    </row>
    <row r="36" spans="1:8" ht="15" customHeight="1" x14ac:dyDescent="0.15">
      <c r="A36" s="202"/>
      <c r="B36" s="202"/>
      <c r="C36" s="202"/>
      <c r="D36" s="228"/>
      <c r="E36" s="202"/>
      <c r="F36" s="163"/>
      <c r="G36" s="273"/>
      <c r="H36" s="274"/>
    </row>
    <row r="37" spans="1:8" ht="15" customHeight="1" x14ac:dyDescent="0.15">
      <c r="A37" s="209"/>
      <c r="B37" s="209" t="s">
        <v>79</v>
      </c>
      <c r="C37" s="210"/>
      <c r="D37" s="275"/>
      <c r="E37" s="209"/>
      <c r="F37" s="172"/>
      <c r="G37" s="211"/>
      <c r="H37" s="276"/>
    </row>
    <row r="38" spans="1:8" ht="15" hidden="1" customHeight="1" x14ac:dyDescent="0.15">
      <c r="A38" s="202"/>
      <c r="B38" s="202"/>
      <c r="C38" s="254"/>
      <c r="D38" s="261"/>
      <c r="E38" s="262"/>
      <c r="F38" s="257"/>
      <c r="G38" s="257"/>
      <c r="H38" s="290" t="str">
        <f>C8&amp;" にかかる主な工事"</f>
        <v>建築工事　 にかかる主な工事</v>
      </c>
    </row>
    <row r="39" spans="1:8" ht="15" hidden="1" customHeight="1" x14ac:dyDescent="0.15">
      <c r="A39" s="291" t="str">
        <f>A11</f>
        <v/>
      </c>
      <c r="B39" s="210" t="s">
        <v>82</v>
      </c>
      <c r="C39" s="210"/>
      <c r="D39" s="264"/>
      <c r="E39" s="209"/>
      <c r="F39" s="172"/>
      <c r="G39" s="292"/>
      <c r="H39" s="62" t="s">
        <v>83</v>
      </c>
    </row>
    <row r="40" spans="1:8" ht="15" hidden="1" customHeight="1" x14ac:dyDescent="0.15">
      <c r="A40" s="158"/>
      <c r="B40" s="175"/>
      <c r="C40" s="176"/>
      <c r="D40" s="177"/>
      <c r="E40" s="178" t="str">
        <f>IF(ISBLANK(D40)=0,E41,"")</f>
        <v/>
      </c>
      <c r="F40" s="200"/>
      <c r="G40" s="201"/>
      <c r="H40" s="63"/>
    </row>
    <row r="41" spans="1:8" ht="15" hidden="1" customHeight="1" x14ac:dyDescent="0.15">
      <c r="A41" s="167"/>
      <c r="B41" s="182" t="s">
        <v>84</v>
      </c>
      <c r="C41" s="183"/>
      <c r="D41" s="66">
        <v>17</v>
      </c>
      <c r="E41" s="184" t="s">
        <v>85</v>
      </c>
      <c r="F41" s="198"/>
      <c r="G41" s="199"/>
      <c r="H41" s="64"/>
    </row>
    <row r="42" spans="1:8" ht="15" hidden="1" customHeight="1" x14ac:dyDescent="0.15">
      <c r="A42" s="158"/>
      <c r="B42" s="175"/>
      <c r="C42" s="176"/>
      <c r="D42" s="177"/>
      <c r="E42" s="178" t="str">
        <f>IF(ISBLANK(D42)=0,E43,"")</f>
        <v/>
      </c>
      <c r="F42" s="200"/>
      <c r="G42" s="201"/>
      <c r="H42" s="63"/>
    </row>
    <row r="43" spans="1:8" ht="15" hidden="1" customHeight="1" x14ac:dyDescent="0.15">
      <c r="A43" s="167"/>
      <c r="B43" s="182"/>
      <c r="C43" s="183"/>
      <c r="D43" s="66"/>
      <c r="E43" s="184"/>
      <c r="F43" s="198"/>
      <c r="G43" s="199"/>
      <c r="H43" s="64"/>
    </row>
    <row r="44" spans="1:8" ht="15" hidden="1" customHeight="1" x14ac:dyDescent="0.15">
      <c r="A44" s="158"/>
      <c r="B44" s="175"/>
      <c r="C44" s="176"/>
      <c r="D44" s="177"/>
      <c r="E44" s="178" t="str">
        <f>IF(ISBLANK(D44)=0,E45,"")</f>
        <v/>
      </c>
      <c r="F44" s="200"/>
      <c r="G44" s="201"/>
      <c r="H44" s="63"/>
    </row>
    <row r="45" spans="1:8" ht="15" hidden="1" customHeight="1" x14ac:dyDescent="0.15">
      <c r="A45" s="167"/>
      <c r="B45" s="182"/>
      <c r="C45" s="183"/>
      <c r="D45" s="66"/>
      <c r="E45" s="184"/>
      <c r="F45" s="198"/>
      <c r="G45" s="199"/>
      <c r="H45" s="64"/>
    </row>
    <row r="46" spans="1:8" ht="15" hidden="1" customHeight="1" x14ac:dyDescent="0.15">
      <c r="A46" s="158"/>
      <c r="B46" s="175"/>
      <c r="C46" s="58"/>
      <c r="D46" s="177"/>
      <c r="E46" s="178" t="str">
        <f>IF(ISBLANK(D46)=0,E47,"")</f>
        <v/>
      </c>
      <c r="F46" s="200"/>
      <c r="G46" s="201"/>
      <c r="H46" s="63"/>
    </row>
    <row r="47" spans="1:8" ht="15" hidden="1" customHeight="1" x14ac:dyDescent="0.15">
      <c r="A47" s="167"/>
      <c r="B47" s="182"/>
      <c r="C47" s="57"/>
      <c r="D47" s="66"/>
      <c r="E47" s="184"/>
      <c r="F47" s="198"/>
      <c r="G47" s="199"/>
      <c r="H47" s="64"/>
    </row>
    <row r="48" spans="1:8" ht="15" hidden="1" customHeight="1" x14ac:dyDescent="0.15">
      <c r="A48" s="158"/>
      <c r="B48" s="175"/>
      <c r="C48" s="58"/>
      <c r="D48" s="177"/>
      <c r="E48" s="178" t="str">
        <f>IF(ISBLANK(D48)=0,E49,"")</f>
        <v/>
      </c>
      <c r="F48" s="200"/>
      <c r="G48" s="201"/>
      <c r="H48" s="63"/>
    </row>
    <row r="49" spans="1:8" s="218" customFormat="1" ht="15" hidden="1" customHeight="1" x14ac:dyDescent="0.15">
      <c r="A49" s="167"/>
      <c r="B49" s="182"/>
      <c r="C49" s="57"/>
      <c r="D49" s="66"/>
      <c r="E49" s="184"/>
      <c r="F49" s="198"/>
      <c r="G49" s="199"/>
      <c r="H49" s="64"/>
    </row>
    <row r="50" spans="1:8" s="218" customFormat="1" ht="15" hidden="1" customHeight="1" x14ac:dyDescent="0.15">
      <c r="A50" s="158"/>
      <c r="B50" s="189"/>
      <c r="C50" s="58"/>
      <c r="D50" s="177"/>
      <c r="E50" s="178" t="str">
        <f>IF(ISBLANK(D50)=0,E51,"")</f>
        <v/>
      </c>
      <c r="F50" s="200"/>
      <c r="G50" s="201"/>
      <c r="H50" s="63"/>
    </row>
    <row r="51" spans="1:8" s="218" customFormat="1" ht="15" hidden="1" customHeight="1" x14ac:dyDescent="0.15">
      <c r="A51" s="167"/>
      <c r="B51" s="190"/>
      <c r="C51" s="57"/>
      <c r="D51" s="66"/>
      <c r="E51" s="184"/>
      <c r="F51" s="198"/>
      <c r="G51" s="199"/>
      <c r="H51" s="64"/>
    </row>
    <row r="52" spans="1:8" s="218" customFormat="1" ht="15" hidden="1" customHeight="1" x14ac:dyDescent="0.15">
      <c r="A52" s="158"/>
      <c r="B52" s="175"/>
      <c r="C52" s="176"/>
      <c r="D52" s="177"/>
      <c r="E52" s="178" t="str">
        <f>IF(ISBLANK(D52)=0,E53,"")</f>
        <v/>
      </c>
      <c r="F52" s="200"/>
      <c r="G52" s="201"/>
      <c r="H52" s="63"/>
    </row>
    <row r="53" spans="1:8" s="218" customFormat="1" ht="15" hidden="1" customHeight="1" x14ac:dyDescent="0.15">
      <c r="A53" s="167"/>
      <c r="B53" s="182"/>
      <c r="C53" s="183"/>
      <c r="D53" s="66"/>
      <c r="E53" s="184"/>
      <c r="F53" s="198"/>
      <c r="G53" s="199"/>
      <c r="H53" s="64"/>
    </row>
    <row r="54" spans="1:8" s="218" customFormat="1" ht="15" hidden="1" customHeight="1" x14ac:dyDescent="0.15">
      <c r="A54" s="158"/>
      <c r="B54" s="175"/>
      <c r="C54" s="58"/>
      <c r="D54" s="177"/>
      <c r="E54" s="178" t="str">
        <f>IF(ISBLANK(D54)=0,E55,"")</f>
        <v/>
      </c>
      <c r="F54" s="200"/>
      <c r="G54" s="201"/>
      <c r="H54" s="63"/>
    </row>
    <row r="55" spans="1:8" s="218" customFormat="1" ht="15" hidden="1" customHeight="1" x14ac:dyDescent="0.15">
      <c r="A55" s="167"/>
      <c r="B55" s="182"/>
      <c r="C55" s="57"/>
      <c r="D55" s="66"/>
      <c r="E55" s="184"/>
      <c r="F55" s="198"/>
      <c r="G55" s="199"/>
      <c r="H55" s="64"/>
    </row>
    <row r="56" spans="1:8" s="218" customFormat="1" ht="15" hidden="1" customHeight="1" x14ac:dyDescent="0.15">
      <c r="A56" s="158"/>
      <c r="B56" s="175"/>
      <c r="C56" s="176"/>
      <c r="D56" s="177"/>
      <c r="E56" s="178" t="str">
        <f>IF(ISBLANK(D56)=0,E57,"")</f>
        <v/>
      </c>
      <c r="F56" s="200"/>
      <c r="G56" s="201"/>
      <c r="H56" s="63"/>
    </row>
    <row r="57" spans="1:8" s="218" customFormat="1" ht="15" hidden="1" customHeight="1" x14ac:dyDescent="0.15">
      <c r="A57" s="167"/>
      <c r="B57" s="182"/>
      <c r="C57" s="183"/>
      <c r="D57" s="66"/>
      <c r="E57" s="184"/>
      <c r="F57" s="198"/>
      <c r="G57" s="199"/>
      <c r="H57" s="64"/>
    </row>
    <row r="58" spans="1:8" s="218" customFormat="1" ht="15" hidden="1" customHeight="1" x14ac:dyDescent="0.15">
      <c r="A58" s="158"/>
      <c r="B58" s="175"/>
      <c r="C58" s="58"/>
      <c r="D58" s="177"/>
      <c r="E58" s="178" t="str">
        <f>IF(ISBLANK(D58)=0,E59,"")</f>
        <v/>
      </c>
      <c r="F58" s="200"/>
      <c r="G58" s="201"/>
      <c r="H58" s="63"/>
    </row>
    <row r="59" spans="1:8" s="218" customFormat="1" ht="15" hidden="1" customHeight="1" x14ac:dyDescent="0.15">
      <c r="A59" s="167"/>
      <c r="B59" s="182"/>
      <c r="C59" s="57"/>
      <c r="D59" s="66"/>
      <c r="E59" s="184"/>
      <c r="F59" s="198"/>
      <c r="G59" s="199"/>
      <c r="H59" s="64"/>
    </row>
    <row r="60" spans="1:8" s="218" customFormat="1" ht="15" hidden="1" customHeight="1" x14ac:dyDescent="0.15">
      <c r="A60" s="158"/>
      <c r="B60" s="189"/>
      <c r="C60" s="58"/>
      <c r="D60" s="177"/>
      <c r="E60" s="178" t="str">
        <f>IF(ISBLANK(D60)=0,E61,"")</f>
        <v/>
      </c>
      <c r="F60" s="200"/>
      <c r="G60" s="201"/>
      <c r="H60" s="63"/>
    </row>
    <row r="61" spans="1:8" s="218" customFormat="1" ht="15" hidden="1" customHeight="1" x14ac:dyDescent="0.15">
      <c r="A61" s="167"/>
      <c r="B61" s="190"/>
      <c r="C61" s="57"/>
      <c r="D61" s="66"/>
      <c r="E61" s="184"/>
      <c r="F61" s="198"/>
      <c r="G61" s="199"/>
      <c r="H61" s="64"/>
    </row>
    <row r="62" spans="1:8" s="218" customFormat="1" ht="15" hidden="1" customHeight="1" x14ac:dyDescent="0.15">
      <c r="A62" s="158"/>
      <c r="B62" s="175"/>
      <c r="C62" s="176"/>
      <c r="D62" s="177"/>
      <c r="E62" s="178" t="str">
        <f>IF(ISBLANK(D62)=0,E63,"")</f>
        <v/>
      </c>
      <c r="F62" s="200"/>
      <c r="G62" s="201"/>
      <c r="H62" s="63"/>
    </row>
    <row r="63" spans="1:8" s="218" customFormat="1" ht="15" hidden="1" customHeight="1" x14ac:dyDescent="0.15">
      <c r="A63" s="167"/>
      <c r="B63" s="182"/>
      <c r="C63" s="183"/>
      <c r="D63" s="66"/>
      <c r="E63" s="184"/>
      <c r="F63" s="198"/>
      <c r="G63" s="199"/>
      <c r="H63" s="64"/>
    </row>
    <row r="64" spans="1:8" s="218" customFormat="1" ht="15" hidden="1" customHeight="1" x14ac:dyDescent="0.15">
      <c r="A64" s="158"/>
      <c r="B64" s="175"/>
      <c r="C64" s="58"/>
      <c r="D64" s="177"/>
      <c r="E64" s="178" t="str">
        <f>IF(ISBLANK(D64)=0,E65,"")</f>
        <v/>
      </c>
      <c r="F64" s="200"/>
      <c r="G64" s="201"/>
      <c r="H64" s="63"/>
    </row>
    <row r="65" spans="1:8" ht="15" hidden="1" customHeight="1" x14ac:dyDescent="0.15">
      <c r="A65" s="167"/>
      <c r="B65" s="182"/>
      <c r="C65" s="57"/>
      <c r="D65" s="66"/>
      <c r="E65" s="184"/>
      <c r="F65" s="198"/>
      <c r="G65" s="199"/>
      <c r="H65" s="64"/>
    </row>
    <row r="66" spans="1:8" ht="15" hidden="1" customHeight="1" x14ac:dyDescent="0.15">
      <c r="A66" s="191"/>
      <c r="B66" s="192"/>
      <c r="C66" s="193"/>
      <c r="D66" s="194"/>
      <c r="E66" s="195" t="str">
        <f t="shared" ref="E66" si="0">IF(ISBLANK(D66)=0,E67,"")</f>
        <v/>
      </c>
      <c r="F66" s="196"/>
      <c r="G66" s="197"/>
      <c r="H66" s="65"/>
    </row>
    <row r="67" spans="1:8" ht="15" hidden="1" customHeight="1" x14ac:dyDescent="0.15">
      <c r="A67" s="167"/>
      <c r="B67" s="190"/>
      <c r="C67" s="57"/>
      <c r="D67" s="66"/>
      <c r="E67" s="184"/>
      <c r="F67" s="198"/>
      <c r="G67" s="199"/>
      <c r="H67" s="64"/>
    </row>
    <row r="68" spans="1:8" ht="15" hidden="1" customHeight="1" x14ac:dyDescent="0.15">
      <c r="A68" s="191"/>
      <c r="B68" s="192"/>
      <c r="C68" s="193"/>
      <c r="D68" s="194"/>
      <c r="E68" s="195" t="str">
        <f t="shared" ref="E68" si="1">IF(ISBLANK(D68)=0,E69,"")</f>
        <v/>
      </c>
      <c r="F68" s="196"/>
      <c r="G68" s="197"/>
      <c r="H68" s="65"/>
    </row>
    <row r="69" spans="1:8" ht="15" hidden="1" customHeight="1" x14ac:dyDescent="0.15">
      <c r="A69" s="167"/>
      <c r="B69" s="190"/>
      <c r="C69" s="57"/>
      <c r="D69" s="66"/>
      <c r="E69" s="184"/>
      <c r="F69" s="198"/>
      <c r="G69" s="199"/>
      <c r="H69" s="64"/>
    </row>
    <row r="70" spans="1:8" ht="15" hidden="1" customHeight="1" x14ac:dyDescent="0.15">
      <c r="A70" s="191"/>
      <c r="B70" s="192"/>
      <c r="C70" s="193"/>
      <c r="D70" s="194"/>
      <c r="E70" s="195" t="str">
        <f t="shared" ref="E70" si="2">IF(ISBLANK(D70)=0,E71,"")</f>
        <v/>
      </c>
      <c r="F70" s="196"/>
      <c r="G70" s="197"/>
      <c r="H70" s="65"/>
    </row>
    <row r="71" spans="1:8" ht="15" hidden="1" customHeight="1" x14ac:dyDescent="0.15">
      <c r="A71" s="167"/>
      <c r="B71" s="190"/>
      <c r="C71" s="57"/>
      <c r="D71" s="66"/>
      <c r="E71" s="184"/>
      <c r="F71" s="198"/>
      <c r="G71" s="199"/>
      <c r="H71" s="64"/>
    </row>
    <row r="72" spans="1:8" ht="15" hidden="1" customHeight="1" x14ac:dyDescent="0.15">
      <c r="A72" s="202"/>
      <c r="B72" s="202"/>
      <c r="C72" s="202"/>
      <c r="D72" s="228"/>
      <c r="E72" s="202"/>
      <c r="F72" s="163"/>
      <c r="G72" s="273"/>
      <c r="H72" s="274"/>
    </row>
    <row r="73" spans="1:8" ht="15" hidden="1" customHeight="1" x14ac:dyDescent="0.15">
      <c r="A73" s="209"/>
      <c r="B73" s="209" t="s">
        <v>86</v>
      </c>
      <c r="C73" s="210"/>
      <c r="D73" s="275"/>
      <c r="E73" s="209"/>
      <c r="F73" s="172"/>
      <c r="G73" s="211"/>
      <c r="H73" s="276"/>
    </row>
  </sheetData>
  <dataConsolidate/>
  <phoneticPr fontId="19"/>
  <dataValidations count="2">
    <dataValidation type="list" allowBlank="1" showInputMessage="1" showErrorMessage="1" sqref="H39">
      <formula1>"新営,改修"</formula1>
    </dataValidation>
    <dataValidation type="list" allowBlank="1" showInputMessage="1" showErrorMessage="1" sqref="H10">
      <formula1>"積上げ"</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codeName="Sheet5">
    <tabColor theme="1" tint="0.34998626667073579"/>
  </sheetPr>
  <dimension ref="A1:S73"/>
  <sheetViews>
    <sheetView showGridLines="0" view="pageBreakPreview" zoomScale="80" zoomScaleNormal="75" zoomScaleSheetLayoutView="80" workbookViewId="0">
      <selection activeCell="H1" sqref="H1"/>
    </sheetView>
  </sheetViews>
  <sheetFormatPr defaultColWidth="13.375" defaultRowHeight="15" customHeight="1" x14ac:dyDescent="0.15"/>
  <cols>
    <col min="1" max="1" width="4.125" style="157" customWidth="1"/>
    <col min="2" max="2" width="24.125" style="157" customWidth="1"/>
    <col min="3" max="3" width="45.625" style="157" customWidth="1"/>
    <col min="4" max="4" width="10.625" style="266" customWidth="1"/>
    <col min="5" max="5" width="5.125" style="157" customWidth="1"/>
    <col min="6" max="6" width="12.625" style="267" customWidth="1"/>
    <col min="7" max="7" width="14.125" style="157" customWidth="1"/>
    <col min="8" max="8" width="27.75" style="157" customWidth="1"/>
    <col min="9" max="16384" width="13.375" style="157"/>
  </cols>
  <sheetData>
    <row r="1" spans="1:8" ht="15" customHeight="1" x14ac:dyDescent="0.15">
      <c r="A1" s="219"/>
      <c r="B1" s="152" t="s">
        <v>53</v>
      </c>
      <c r="C1" s="152" t="s">
        <v>54</v>
      </c>
      <c r="D1" s="220" t="s">
        <v>55</v>
      </c>
      <c r="E1" s="152" t="s">
        <v>56</v>
      </c>
      <c r="F1" s="221" t="s">
        <v>57</v>
      </c>
      <c r="G1" s="152" t="s">
        <v>58</v>
      </c>
      <c r="H1" s="222" t="s">
        <v>59</v>
      </c>
    </row>
    <row r="2" spans="1:8" ht="15" customHeight="1" x14ac:dyDescent="0.15">
      <c r="A2" s="225"/>
      <c r="B2" s="226"/>
      <c r="C2" s="227"/>
      <c r="D2" s="228"/>
      <c r="E2" s="202"/>
      <c r="F2" s="229"/>
      <c r="G2" s="202"/>
      <c r="H2" s="230"/>
    </row>
    <row r="3" spans="1:8" ht="15" customHeight="1" x14ac:dyDescent="0.15">
      <c r="A3" s="210" t="s">
        <v>64</v>
      </c>
      <c r="B3" s="234" t="s">
        <v>65</v>
      </c>
      <c r="C3" s="235"/>
      <c r="D3" s="236"/>
      <c r="E3" s="209"/>
      <c r="F3" s="237"/>
      <c r="G3" s="209"/>
      <c r="H3" s="173"/>
    </row>
    <row r="4" spans="1:8" ht="15" customHeight="1" x14ac:dyDescent="0.15">
      <c r="A4" s="225"/>
      <c r="B4" s="202"/>
      <c r="C4" s="202"/>
      <c r="D4" s="228"/>
      <c r="E4" s="202"/>
      <c r="F4" s="229"/>
      <c r="G4" s="202"/>
      <c r="H4" s="240"/>
    </row>
    <row r="5" spans="1:8" ht="15" customHeight="1" x14ac:dyDescent="0.15">
      <c r="A5" s="209" t="s">
        <v>69</v>
      </c>
      <c r="B5" s="210" t="s">
        <v>70</v>
      </c>
      <c r="C5" s="209"/>
      <c r="D5" s="236"/>
      <c r="E5" s="209"/>
      <c r="F5" s="237"/>
      <c r="G5" s="209"/>
      <c r="H5" s="247"/>
    </row>
    <row r="6" spans="1:8" ht="15" customHeight="1" x14ac:dyDescent="0.15">
      <c r="A6" s="225"/>
      <c r="B6" s="250"/>
      <c r="C6" s="202"/>
      <c r="D6" s="228"/>
      <c r="E6" s="202"/>
      <c r="F6" s="229"/>
      <c r="G6" s="202"/>
      <c r="H6" s="240"/>
    </row>
    <row r="7" spans="1:8" ht="15" customHeight="1" x14ac:dyDescent="0.15">
      <c r="A7" s="251"/>
      <c r="B7" s="252" t="str">
        <f>IF(工事価格書!H6="","","＜主たる工事＞")</f>
        <v/>
      </c>
      <c r="C7" s="209"/>
      <c r="D7" s="236"/>
      <c r="E7" s="209"/>
      <c r="F7" s="237"/>
      <c r="G7" s="209"/>
      <c r="H7" s="247"/>
    </row>
    <row r="8" spans="1:8" ht="15" customHeight="1" x14ac:dyDescent="0.15">
      <c r="A8" s="253"/>
      <c r="B8" s="250"/>
      <c r="C8" s="254" t="str">
        <f>工事価格書!B7&amp;"　"&amp;IF(工事価格書!C6="","",工事価格書!C6)</f>
        <v>建築工事　</v>
      </c>
      <c r="D8" s="255" t="str">
        <f>IF(工事価格書!D6="","",1)</f>
        <v/>
      </c>
      <c r="E8" s="256" t="str">
        <f>IF(D8="","","式")</f>
        <v/>
      </c>
      <c r="F8" s="257"/>
      <c r="G8" s="257"/>
      <c r="H8" s="258"/>
    </row>
    <row r="9" spans="1:8" ht="15" customHeight="1" x14ac:dyDescent="0.15">
      <c r="A9" s="209">
        <v>1</v>
      </c>
      <c r="B9" s="252" t="s">
        <v>70</v>
      </c>
      <c r="C9" s="210"/>
      <c r="D9" s="259">
        <f>IF(B9="","",1)</f>
        <v>1</v>
      </c>
      <c r="E9" s="59" t="str">
        <f>IF(B9="","","式")</f>
        <v>式</v>
      </c>
      <c r="F9" s="172"/>
      <c r="G9" s="172"/>
      <c r="H9" s="260"/>
    </row>
    <row r="10" spans="1:8" ht="15" customHeight="1" x14ac:dyDescent="0.15">
      <c r="A10" s="253"/>
      <c r="B10" s="250"/>
      <c r="C10" s="254" t="str">
        <f>IF(B11="","",工事価格書!B7&amp;"　"&amp;IF(工事価格書!C6="","",工事価格書!C6))</f>
        <v/>
      </c>
      <c r="D10" s="255"/>
      <c r="E10" s="256" t="str">
        <f>IF(D10="","","式")</f>
        <v/>
      </c>
      <c r="F10" s="257"/>
      <c r="G10" s="257"/>
      <c r="H10" s="61"/>
    </row>
    <row r="11" spans="1:8" ht="15" customHeight="1" x14ac:dyDescent="0.15">
      <c r="A11" s="209" t="str">
        <f>IF(B11="","",COUNTIF(#REF!,"●"))</f>
        <v/>
      </c>
      <c r="B11" s="252" t="str">
        <f>IF(H10="","","現場管理費")</f>
        <v/>
      </c>
      <c r="C11" s="210"/>
      <c r="D11" s="259" t="str">
        <f>IF(B11="","",1)</f>
        <v/>
      </c>
      <c r="E11" s="59" t="str">
        <f>IF(B11="","","式")</f>
        <v/>
      </c>
      <c r="F11" s="172"/>
      <c r="G11" s="172"/>
      <c r="H11" s="289" t="str">
        <f>IF(H10="","","別紙内訳書")</f>
        <v/>
      </c>
    </row>
    <row r="12" spans="1:8" ht="15" customHeight="1" x14ac:dyDescent="0.15">
      <c r="A12" s="253"/>
      <c r="B12" s="250"/>
      <c r="C12" s="254"/>
      <c r="D12" s="261"/>
      <c r="E12" s="262"/>
      <c r="F12" s="257"/>
      <c r="G12" s="257"/>
      <c r="H12" s="263"/>
    </row>
    <row r="13" spans="1:8" ht="15" customHeight="1" x14ac:dyDescent="0.15">
      <c r="A13" s="209"/>
      <c r="B13" s="252"/>
      <c r="C13" s="210"/>
      <c r="D13" s="264"/>
      <c r="E13" s="209"/>
      <c r="F13" s="172"/>
      <c r="G13" s="172"/>
      <c r="H13" s="265"/>
    </row>
    <row r="14" spans="1:8" ht="15" customHeight="1" x14ac:dyDescent="0.15">
      <c r="A14" s="253"/>
      <c r="B14" s="250"/>
      <c r="C14" s="202"/>
      <c r="D14" s="228"/>
      <c r="E14" s="202"/>
      <c r="F14" s="163"/>
      <c r="G14" s="163"/>
      <c r="H14" s="240"/>
    </row>
    <row r="15" spans="1:8" ht="15" customHeight="1" x14ac:dyDescent="0.15">
      <c r="A15" s="209"/>
      <c r="B15" s="252"/>
      <c r="C15" s="209"/>
      <c r="D15" s="268"/>
      <c r="E15" s="209"/>
      <c r="F15" s="172"/>
      <c r="G15" s="172"/>
      <c r="H15" s="247"/>
    </row>
    <row r="16" spans="1:8" ht="15" customHeight="1" x14ac:dyDescent="0.15">
      <c r="A16" s="253"/>
      <c r="B16" s="250"/>
      <c r="C16" s="254"/>
      <c r="D16" s="255"/>
      <c r="E16" s="256"/>
      <c r="F16" s="257"/>
      <c r="G16" s="257"/>
      <c r="H16" s="258"/>
    </row>
    <row r="17" spans="1:8" ht="15" customHeight="1" x14ac:dyDescent="0.15">
      <c r="A17" s="209" t="str">
        <f>IF(B17="","",COUNTIF(#REF!,"●"))</f>
        <v/>
      </c>
      <c r="B17" s="252"/>
      <c r="C17" s="210"/>
      <c r="D17" s="259"/>
      <c r="E17" s="59"/>
      <c r="F17" s="172"/>
      <c r="G17" s="172"/>
      <c r="H17" s="260"/>
    </row>
    <row r="18" spans="1:8" ht="15" customHeight="1" x14ac:dyDescent="0.15">
      <c r="A18" s="253"/>
      <c r="B18" s="250"/>
      <c r="C18" s="254"/>
      <c r="D18" s="255"/>
      <c r="E18" s="256"/>
      <c r="F18" s="257"/>
      <c r="G18" s="257"/>
      <c r="H18" s="258"/>
    </row>
    <row r="19" spans="1:8" ht="15" customHeight="1" x14ac:dyDescent="0.15">
      <c r="A19" s="209" t="str">
        <f>IF(B19="","",COUNTIF(#REF!,"●"))</f>
        <v/>
      </c>
      <c r="B19" s="252"/>
      <c r="C19" s="210"/>
      <c r="D19" s="259"/>
      <c r="E19" s="59"/>
      <c r="F19" s="172"/>
      <c r="G19" s="172"/>
      <c r="H19" s="260"/>
    </row>
    <row r="20" spans="1:8" ht="15" customHeight="1" x14ac:dyDescent="0.15">
      <c r="A20" s="253"/>
      <c r="B20" s="250"/>
      <c r="C20" s="254"/>
      <c r="D20" s="261"/>
      <c r="E20" s="262"/>
      <c r="F20" s="257"/>
      <c r="G20" s="257"/>
      <c r="H20" s="263"/>
    </row>
    <row r="21" spans="1:8" ht="15" customHeight="1" x14ac:dyDescent="0.15">
      <c r="A21" s="209"/>
      <c r="B21" s="252"/>
      <c r="C21" s="210"/>
      <c r="D21" s="264"/>
      <c r="E21" s="209"/>
      <c r="F21" s="172"/>
      <c r="G21" s="172"/>
      <c r="H21" s="265"/>
    </row>
    <row r="22" spans="1:8" ht="15" customHeight="1" x14ac:dyDescent="0.15">
      <c r="A22" s="253"/>
      <c r="B22" s="250"/>
      <c r="C22" s="254"/>
      <c r="D22" s="255"/>
      <c r="E22" s="256"/>
      <c r="F22" s="257"/>
      <c r="G22" s="257"/>
      <c r="H22" s="258"/>
    </row>
    <row r="23" spans="1:8" ht="15" customHeight="1" x14ac:dyDescent="0.15">
      <c r="A23" s="209" t="str">
        <f>IF(B23="","",COUNTIF(#REF!,"●"))</f>
        <v/>
      </c>
      <c r="B23" s="252"/>
      <c r="C23" s="210"/>
      <c r="D23" s="259"/>
      <c r="E23" s="59"/>
      <c r="F23" s="172"/>
      <c r="G23" s="172"/>
      <c r="H23" s="289"/>
    </row>
    <row r="24" spans="1:8" ht="15" customHeight="1" x14ac:dyDescent="0.15">
      <c r="A24" s="253"/>
      <c r="B24" s="250"/>
      <c r="C24" s="254"/>
      <c r="D24" s="255"/>
      <c r="E24" s="256"/>
      <c r="F24" s="257"/>
      <c r="G24" s="257"/>
      <c r="H24" s="258"/>
    </row>
    <row r="25" spans="1:8" ht="15" customHeight="1" x14ac:dyDescent="0.15">
      <c r="A25" s="209" t="str">
        <f>IF(B25="","",COUNTIF(#REF!,"●"))</f>
        <v/>
      </c>
      <c r="B25" s="252"/>
      <c r="C25" s="210"/>
      <c r="D25" s="259"/>
      <c r="E25" s="59"/>
      <c r="F25" s="172"/>
      <c r="G25" s="172"/>
      <c r="H25" s="260"/>
    </row>
    <row r="26" spans="1:8" ht="15" customHeight="1" x14ac:dyDescent="0.15">
      <c r="A26" s="253"/>
      <c r="B26" s="250"/>
      <c r="C26" s="254"/>
      <c r="D26" s="261"/>
      <c r="E26" s="262"/>
      <c r="F26" s="257"/>
      <c r="G26" s="257"/>
      <c r="H26" s="263"/>
    </row>
    <row r="27" spans="1:8" ht="15" customHeight="1" x14ac:dyDescent="0.15">
      <c r="A27" s="209"/>
      <c r="B27" s="252"/>
      <c r="C27" s="210"/>
      <c r="D27" s="264"/>
      <c r="E27" s="209"/>
      <c r="F27" s="172"/>
      <c r="G27" s="172"/>
      <c r="H27" s="265"/>
    </row>
    <row r="28" spans="1:8" ht="15" customHeight="1" x14ac:dyDescent="0.15">
      <c r="A28" s="253"/>
      <c r="B28" s="250"/>
      <c r="C28" s="254"/>
      <c r="D28" s="255"/>
      <c r="E28" s="256"/>
      <c r="F28" s="257"/>
      <c r="G28" s="257"/>
      <c r="H28" s="258"/>
    </row>
    <row r="29" spans="1:8" ht="15" customHeight="1" x14ac:dyDescent="0.15">
      <c r="A29" s="209" t="str">
        <f>IF(B29="","",COUNTIF(#REF!,"●"))</f>
        <v/>
      </c>
      <c r="B29" s="252"/>
      <c r="C29" s="210"/>
      <c r="D29" s="259"/>
      <c r="E29" s="59"/>
      <c r="F29" s="172"/>
      <c r="G29" s="172"/>
      <c r="H29" s="260"/>
    </row>
    <row r="30" spans="1:8" ht="15" customHeight="1" x14ac:dyDescent="0.15">
      <c r="A30" s="253"/>
      <c r="B30" s="250"/>
      <c r="C30" s="254"/>
      <c r="D30" s="255"/>
      <c r="E30" s="256"/>
      <c r="F30" s="257"/>
      <c r="G30" s="257"/>
      <c r="H30" s="258"/>
    </row>
    <row r="31" spans="1:8" ht="15" customHeight="1" x14ac:dyDescent="0.15">
      <c r="A31" s="209" t="str">
        <f>IF(B31="","",COUNTIF(#REF!,"●"))</f>
        <v/>
      </c>
      <c r="B31" s="252"/>
      <c r="C31" s="210"/>
      <c r="D31" s="259"/>
      <c r="E31" s="59"/>
      <c r="F31" s="172"/>
      <c r="G31" s="172"/>
      <c r="H31" s="260"/>
    </row>
    <row r="32" spans="1:8" ht="15" customHeight="1" x14ac:dyDescent="0.15">
      <c r="A32" s="202"/>
      <c r="B32" s="250"/>
      <c r="C32" s="202"/>
      <c r="D32" s="228"/>
      <c r="E32" s="202"/>
      <c r="F32" s="163"/>
      <c r="G32" s="163"/>
      <c r="H32" s="240"/>
    </row>
    <row r="33" spans="1:8" ht="15" customHeight="1" x14ac:dyDescent="0.15">
      <c r="A33" s="209"/>
      <c r="B33" s="252"/>
      <c r="C33" s="209"/>
      <c r="D33" s="268"/>
      <c r="E33" s="209"/>
      <c r="F33" s="172"/>
      <c r="G33" s="172"/>
      <c r="H33" s="247"/>
    </row>
    <row r="34" spans="1:8" ht="15" customHeight="1" x14ac:dyDescent="0.15">
      <c r="A34" s="225"/>
      <c r="B34" s="250"/>
      <c r="C34" s="254"/>
      <c r="D34" s="270"/>
      <c r="E34" s="202"/>
      <c r="F34" s="163"/>
      <c r="G34" s="163"/>
      <c r="H34" s="263"/>
    </row>
    <row r="35" spans="1:8" ht="15" customHeight="1" x14ac:dyDescent="0.15">
      <c r="A35" s="209"/>
      <c r="B35" s="252"/>
      <c r="C35" s="210"/>
      <c r="D35" s="271"/>
      <c r="E35" s="209"/>
      <c r="F35" s="172"/>
      <c r="G35" s="172"/>
      <c r="H35" s="272"/>
    </row>
    <row r="36" spans="1:8" ht="15" customHeight="1" x14ac:dyDescent="0.15">
      <c r="A36" s="202"/>
      <c r="B36" s="202"/>
      <c r="C36" s="202"/>
      <c r="D36" s="228"/>
      <c r="E36" s="202"/>
      <c r="F36" s="163"/>
      <c r="G36" s="273"/>
      <c r="H36" s="274"/>
    </row>
    <row r="37" spans="1:8" ht="15" customHeight="1" x14ac:dyDescent="0.15">
      <c r="A37" s="209"/>
      <c r="B37" s="209" t="s">
        <v>79</v>
      </c>
      <c r="C37" s="210"/>
      <c r="D37" s="275"/>
      <c r="E37" s="209"/>
      <c r="F37" s="172"/>
      <c r="G37" s="211"/>
      <c r="H37" s="276"/>
    </row>
    <row r="38" spans="1:8" ht="15" hidden="1" customHeight="1" x14ac:dyDescent="0.15">
      <c r="A38" s="202"/>
      <c r="B38" s="202"/>
      <c r="C38" s="254"/>
      <c r="D38" s="261"/>
      <c r="E38" s="262"/>
      <c r="F38" s="257"/>
      <c r="G38" s="257"/>
      <c r="H38" s="290" t="str">
        <f>C8&amp;"にかかる主な工事"</f>
        <v>建築工事　にかかる主な工事</v>
      </c>
    </row>
    <row r="39" spans="1:8" ht="15" hidden="1" customHeight="1" x14ac:dyDescent="0.15">
      <c r="A39" s="291" t="str">
        <f>A11</f>
        <v/>
      </c>
      <c r="B39" s="210" t="s">
        <v>87</v>
      </c>
      <c r="C39" s="210"/>
      <c r="D39" s="264"/>
      <c r="E39" s="209"/>
      <c r="F39" s="172"/>
      <c r="G39" s="292"/>
      <c r="H39" s="62" t="s">
        <v>83</v>
      </c>
    </row>
    <row r="40" spans="1:8" ht="15" hidden="1" customHeight="1" x14ac:dyDescent="0.15">
      <c r="A40" s="158"/>
      <c r="B40" s="175"/>
      <c r="C40" s="176"/>
      <c r="D40" s="177"/>
      <c r="E40" s="178" t="str">
        <f>IF(ISBLANK(D40)=0,E41,"")</f>
        <v/>
      </c>
      <c r="F40" s="200"/>
      <c r="G40" s="201"/>
      <c r="H40" s="63"/>
    </row>
    <row r="41" spans="1:8" ht="15" hidden="1" customHeight="1" x14ac:dyDescent="0.15">
      <c r="A41" s="167"/>
      <c r="B41" s="182"/>
      <c r="C41" s="183"/>
      <c r="D41" s="66"/>
      <c r="E41" s="184"/>
      <c r="F41" s="198"/>
      <c r="G41" s="199"/>
      <c r="H41" s="64"/>
    </row>
    <row r="42" spans="1:8" ht="15" hidden="1" customHeight="1" x14ac:dyDescent="0.15">
      <c r="A42" s="158"/>
      <c r="B42" s="175"/>
      <c r="C42" s="176"/>
      <c r="D42" s="177"/>
      <c r="E42" s="178" t="s">
        <v>136</v>
      </c>
      <c r="F42" s="200"/>
      <c r="G42" s="201"/>
      <c r="H42" s="63" t="str">
        <f>IF(B43="","","支給材評価額×２％")</f>
        <v/>
      </c>
    </row>
    <row r="43" spans="1:8" ht="15" hidden="1" customHeight="1" x14ac:dyDescent="0.15">
      <c r="A43" s="167"/>
      <c r="B43" s="182" t="s">
        <v>136</v>
      </c>
      <c r="C43" s="183"/>
      <c r="D43" s="66" t="s">
        <v>136</v>
      </c>
      <c r="E43" s="184" t="s">
        <v>136</v>
      </c>
      <c r="F43" s="198"/>
      <c r="G43" s="199"/>
      <c r="H43" s="64"/>
    </row>
    <row r="44" spans="1:8" ht="15" hidden="1" customHeight="1" x14ac:dyDescent="0.15">
      <c r="A44" s="158"/>
      <c r="B44" s="175"/>
      <c r="C44" s="293" t="s">
        <v>136</v>
      </c>
      <c r="D44" s="177" t="s">
        <v>136</v>
      </c>
      <c r="E44" s="178" t="s">
        <v>136</v>
      </c>
      <c r="F44" s="200"/>
      <c r="G44" s="201"/>
      <c r="H44" s="63"/>
    </row>
    <row r="45" spans="1:8" ht="15" hidden="1" customHeight="1" x14ac:dyDescent="0.15">
      <c r="A45" s="167"/>
      <c r="B45" s="294" t="s">
        <v>136</v>
      </c>
      <c r="C45" s="57"/>
      <c r="D45" s="66"/>
      <c r="E45" s="184"/>
      <c r="F45" s="198"/>
      <c r="G45" s="199"/>
      <c r="H45" s="64"/>
    </row>
    <row r="46" spans="1:8" ht="15" hidden="1" customHeight="1" x14ac:dyDescent="0.15">
      <c r="A46" s="158"/>
      <c r="B46" s="175"/>
      <c r="C46" s="58"/>
      <c r="D46" s="177"/>
      <c r="E46" s="178" t="str">
        <f>IF(ISBLANK(D46)=0,E47,"")</f>
        <v/>
      </c>
      <c r="F46" s="200"/>
      <c r="G46" s="201"/>
      <c r="H46" s="63"/>
    </row>
    <row r="47" spans="1:8" ht="15" hidden="1" customHeight="1" x14ac:dyDescent="0.15">
      <c r="A47" s="167"/>
      <c r="B47" s="182"/>
      <c r="C47" s="57"/>
      <c r="D47" s="66"/>
      <c r="E47" s="184"/>
      <c r="F47" s="198"/>
      <c r="G47" s="199"/>
      <c r="H47" s="64"/>
    </row>
    <row r="48" spans="1:8" ht="15" hidden="1" customHeight="1" x14ac:dyDescent="0.15">
      <c r="A48" s="158"/>
      <c r="B48" s="175"/>
      <c r="C48" s="58"/>
      <c r="D48" s="177"/>
      <c r="E48" s="178" t="str">
        <f>IF(ISBLANK(D48)=0,E49,"")</f>
        <v/>
      </c>
      <c r="F48" s="200"/>
      <c r="G48" s="201"/>
      <c r="H48" s="63"/>
    </row>
    <row r="49" spans="1:8" s="218" customFormat="1" ht="15" hidden="1" customHeight="1" x14ac:dyDescent="0.15">
      <c r="A49" s="167"/>
      <c r="B49" s="182"/>
      <c r="C49" s="57"/>
      <c r="D49" s="66"/>
      <c r="E49" s="184"/>
      <c r="F49" s="198"/>
      <c r="G49" s="199"/>
      <c r="H49" s="64"/>
    </row>
    <row r="50" spans="1:8" s="218" customFormat="1" ht="15" hidden="1" customHeight="1" x14ac:dyDescent="0.15">
      <c r="A50" s="158"/>
      <c r="B50" s="175"/>
      <c r="C50" s="176"/>
      <c r="D50" s="177"/>
      <c r="E50" s="178" t="str">
        <f>IF(ISBLANK(D50)=0,E51,"")</f>
        <v/>
      </c>
      <c r="F50" s="200"/>
      <c r="G50" s="201"/>
      <c r="H50" s="63"/>
    </row>
    <row r="51" spans="1:8" s="218" customFormat="1" ht="15" hidden="1" customHeight="1" x14ac:dyDescent="0.15">
      <c r="A51" s="167"/>
      <c r="B51" s="182"/>
      <c r="C51" s="183"/>
      <c r="D51" s="66"/>
      <c r="E51" s="184"/>
      <c r="F51" s="198"/>
      <c r="G51" s="199"/>
      <c r="H51" s="64"/>
    </row>
    <row r="52" spans="1:8" s="218" customFormat="1" ht="15" hidden="1" customHeight="1" x14ac:dyDescent="0.15">
      <c r="A52" s="158"/>
      <c r="B52" s="175"/>
      <c r="C52" s="58"/>
      <c r="D52" s="177"/>
      <c r="E52" s="178" t="str">
        <f>IF(ISBLANK(D52)=0,E53,"")</f>
        <v/>
      </c>
      <c r="F52" s="200"/>
      <c r="G52" s="201"/>
      <c r="H52" s="63"/>
    </row>
    <row r="53" spans="1:8" s="218" customFormat="1" ht="15" hidden="1" customHeight="1" x14ac:dyDescent="0.15">
      <c r="A53" s="167"/>
      <c r="B53" s="182"/>
      <c r="C53" s="57"/>
      <c r="D53" s="66"/>
      <c r="E53" s="184"/>
      <c r="F53" s="198"/>
      <c r="G53" s="199"/>
      <c r="H53" s="64"/>
    </row>
    <row r="54" spans="1:8" s="218" customFormat="1" ht="15" hidden="1" customHeight="1" x14ac:dyDescent="0.15">
      <c r="A54" s="158"/>
      <c r="B54" s="189"/>
      <c r="C54" s="58"/>
      <c r="D54" s="177"/>
      <c r="E54" s="178" t="str">
        <f>IF(ISBLANK(D54)=0,E55,"")</f>
        <v/>
      </c>
      <c r="F54" s="200"/>
      <c r="G54" s="201"/>
      <c r="H54" s="63"/>
    </row>
    <row r="55" spans="1:8" s="218" customFormat="1" ht="15" hidden="1" customHeight="1" x14ac:dyDescent="0.15">
      <c r="A55" s="167"/>
      <c r="B55" s="190"/>
      <c r="C55" s="57"/>
      <c r="D55" s="66"/>
      <c r="E55" s="184"/>
      <c r="F55" s="198"/>
      <c r="G55" s="199"/>
      <c r="H55" s="64"/>
    </row>
    <row r="56" spans="1:8" s="218" customFormat="1" ht="15" hidden="1" customHeight="1" x14ac:dyDescent="0.15">
      <c r="A56" s="158"/>
      <c r="B56" s="175"/>
      <c r="C56" s="176"/>
      <c r="D56" s="177"/>
      <c r="E56" s="178" t="str">
        <f>IF(ISBLANK(D56)=0,E57,"")</f>
        <v/>
      </c>
      <c r="F56" s="200"/>
      <c r="G56" s="201"/>
      <c r="H56" s="63"/>
    </row>
    <row r="57" spans="1:8" s="218" customFormat="1" ht="15" hidden="1" customHeight="1" x14ac:dyDescent="0.15">
      <c r="A57" s="167"/>
      <c r="B57" s="182"/>
      <c r="C57" s="183"/>
      <c r="D57" s="66"/>
      <c r="E57" s="184"/>
      <c r="F57" s="198"/>
      <c r="G57" s="199"/>
      <c r="H57" s="64"/>
    </row>
    <row r="58" spans="1:8" s="218" customFormat="1" ht="15" hidden="1" customHeight="1" x14ac:dyDescent="0.15">
      <c r="A58" s="158"/>
      <c r="B58" s="175"/>
      <c r="C58" s="58"/>
      <c r="D58" s="177"/>
      <c r="E58" s="178" t="str">
        <f>IF(ISBLANK(D58)=0,E59,"")</f>
        <v/>
      </c>
      <c r="F58" s="200"/>
      <c r="G58" s="201"/>
      <c r="H58" s="63"/>
    </row>
    <row r="59" spans="1:8" s="218" customFormat="1" ht="15" hidden="1" customHeight="1" x14ac:dyDescent="0.15">
      <c r="A59" s="167"/>
      <c r="B59" s="182"/>
      <c r="C59" s="57"/>
      <c r="D59" s="66"/>
      <c r="E59" s="184"/>
      <c r="F59" s="198"/>
      <c r="G59" s="199"/>
      <c r="H59" s="64"/>
    </row>
    <row r="60" spans="1:8" s="218" customFormat="1" ht="15" hidden="1" customHeight="1" x14ac:dyDescent="0.15">
      <c r="A60" s="158"/>
      <c r="B60" s="189"/>
      <c r="C60" s="58"/>
      <c r="D60" s="177"/>
      <c r="E60" s="178" t="str">
        <f>IF(ISBLANK(D60)=0,E61,"")</f>
        <v/>
      </c>
      <c r="F60" s="200"/>
      <c r="G60" s="201"/>
      <c r="H60" s="63"/>
    </row>
    <row r="61" spans="1:8" s="218" customFormat="1" ht="15" hidden="1" customHeight="1" x14ac:dyDescent="0.15">
      <c r="A61" s="167"/>
      <c r="B61" s="190"/>
      <c r="C61" s="57"/>
      <c r="D61" s="66"/>
      <c r="E61" s="184"/>
      <c r="F61" s="198"/>
      <c r="G61" s="199"/>
      <c r="H61" s="64"/>
    </row>
    <row r="62" spans="1:8" s="218" customFormat="1" ht="15" hidden="1" customHeight="1" x14ac:dyDescent="0.15">
      <c r="A62" s="158"/>
      <c r="B62" s="175"/>
      <c r="C62" s="176"/>
      <c r="D62" s="177"/>
      <c r="E62" s="178" t="str">
        <f>IF(ISBLANK(D62)=0,E63,"")</f>
        <v/>
      </c>
      <c r="F62" s="200"/>
      <c r="G62" s="201"/>
      <c r="H62" s="63"/>
    </row>
    <row r="63" spans="1:8" s="218" customFormat="1" ht="15" hidden="1" customHeight="1" x14ac:dyDescent="0.15">
      <c r="A63" s="167"/>
      <c r="B63" s="182"/>
      <c r="C63" s="183"/>
      <c r="D63" s="66"/>
      <c r="E63" s="184"/>
      <c r="F63" s="198"/>
      <c r="G63" s="199"/>
      <c r="H63" s="64"/>
    </row>
    <row r="64" spans="1:8" s="218" customFormat="1" ht="15" hidden="1" customHeight="1" x14ac:dyDescent="0.15">
      <c r="A64" s="158"/>
      <c r="B64" s="175"/>
      <c r="C64" s="58"/>
      <c r="D64" s="177"/>
      <c r="E64" s="178" t="str">
        <f>IF(ISBLANK(D64)=0,E65,"")</f>
        <v/>
      </c>
      <c r="F64" s="200"/>
      <c r="G64" s="201"/>
      <c r="H64" s="63"/>
    </row>
    <row r="65" spans="1:8" ht="15" hidden="1" customHeight="1" x14ac:dyDescent="0.15">
      <c r="A65" s="167"/>
      <c r="B65" s="182"/>
      <c r="C65" s="57"/>
      <c r="D65" s="66"/>
      <c r="E65" s="184"/>
      <c r="F65" s="198"/>
      <c r="G65" s="199"/>
      <c r="H65" s="64"/>
    </row>
    <row r="66" spans="1:8" ht="15" hidden="1" customHeight="1" x14ac:dyDescent="0.15">
      <c r="A66" s="191"/>
      <c r="B66" s="192"/>
      <c r="C66" s="193"/>
      <c r="D66" s="194"/>
      <c r="E66" s="195" t="str">
        <f t="shared" ref="E66" si="0">IF(ISBLANK(D66)=0,E67,"")</f>
        <v/>
      </c>
      <c r="F66" s="196"/>
      <c r="G66" s="197"/>
      <c r="H66" s="65"/>
    </row>
    <row r="67" spans="1:8" ht="15" hidden="1" customHeight="1" x14ac:dyDescent="0.15">
      <c r="A67" s="167"/>
      <c r="B67" s="190"/>
      <c r="C67" s="57"/>
      <c r="D67" s="66"/>
      <c r="E67" s="184"/>
      <c r="F67" s="198"/>
      <c r="G67" s="199"/>
      <c r="H67" s="64"/>
    </row>
    <row r="68" spans="1:8" ht="15" hidden="1" customHeight="1" x14ac:dyDescent="0.15">
      <c r="A68" s="191"/>
      <c r="B68" s="192"/>
      <c r="C68" s="193"/>
      <c r="D68" s="194"/>
      <c r="E68" s="195" t="str">
        <f t="shared" ref="E68" si="1">IF(ISBLANK(D68)=0,E69,"")</f>
        <v/>
      </c>
      <c r="F68" s="196"/>
      <c r="G68" s="197"/>
      <c r="H68" s="65"/>
    </row>
    <row r="69" spans="1:8" ht="15" hidden="1" customHeight="1" x14ac:dyDescent="0.15">
      <c r="A69" s="167"/>
      <c r="B69" s="190"/>
      <c r="C69" s="57"/>
      <c r="D69" s="66"/>
      <c r="E69" s="184"/>
      <c r="F69" s="198"/>
      <c r="G69" s="199"/>
      <c r="H69" s="64"/>
    </row>
    <row r="70" spans="1:8" ht="15" hidden="1" customHeight="1" x14ac:dyDescent="0.15">
      <c r="A70" s="191"/>
      <c r="B70" s="192"/>
      <c r="C70" s="193"/>
      <c r="D70" s="194"/>
      <c r="E70" s="195" t="str">
        <f t="shared" ref="E70" si="2">IF(ISBLANK(D70)=0,E71,"")</f>
        <v/>
      </c>
      <c r="F70" s="196"/>
      <c r="G70" s="197"/>
      <c r="H70" s="65"/>
    </row>
    <row r="71" spans="1:8" ht="15" hidden="1" customHeight="1" x14ac:dyDescent="0.15">
      <c r="A71" s="167"/>
      <c r="B71" s="190"/>
      <c r="C71" s="57"/>
      <c r="D71" s="66"/>
      <c r="E71" s="184"/>
      <c r="F71" s="198"/>
      <c r="G71" s="199"/>
      <c r="H71" s="64"/>
    </row>
    <row r="72" spans="1:8" ht="15" hidden="1" customHeight="1" x14ac:dyDescent="0.15">
      <c r="A72" s="202"/>
      <c r="B72" s="202"/>
      <c r="C72" s="202"/>
      <c r="D72" s="228"/>
      <c r="E72" s="202"/>
      <c r="F72" s="163"/>
      <c r="G72" s="273"/>
      <c r="H72" s="274"/>
    </row>
    <row r="73" spans="1:8" ht="15" hidden="1" customHeight="1" x14ac:dyDescent="0.15">
      <c r="A73" s="209"/>
      <c r="B73" s="209" t="s">
        <v>86</v>
      </c>
      <c r="C73" s="210"/>
      <c r="D73" s="275"/>
      <c r="E73" s="209"/>
      <c r="F73" s="172"/>
      <c r="G73" s="211"/>
      <c r="H73" s="276"/>
    </row>
  </sheetData>
  <dataConsolidate/>
  <phoneticPr fontId="19"/>
  <dataValidations count="2">
    <dataValidation type="list" allowBlank="1" showInputMessage="1" showErrorMessage="1" sqref="H10">
      <formula1>"積上げ"</formula1>
    </dataValidation>
    <dataValidation type="list" allowBlank="1" showInputMessage="1" showErrorMessage="1" sqref="H39">
      <formula1>"新営,改修"</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codeName="Sheet6">
    <tabColor theme="1" tint="0.249977111117893"/>
  </sheetPr>
  <dimension ref="A1:R55"/>
  <sheetViews>
    <sheetView showGridLines="0" view="pageBreakPreview" zoomScale="80" zoomScaleNormal="75" zoomScaleSheetLayoutView="80" workbookViewId="0">
      <pane ySplit="3" topLeftCell="A4" activePane="bottomLeft" state="frozen"/>
      <selection sqref="A1:XFD1048576"/>
      <selection pane="bottomLeft" activeCell="I11" sqref="I11"/>
    </sheetView>
  </sheetViews>
  <sheetFormatPr defaultColWidth="13.375" defaultRowHeight="15" customHeight="1" x14ac:dyDescent="0.15"/>
  <cols>
    <col min="1" max="1" width="4.125" style="157" customWidth="1"/>
    <col min="2" max="2" width="24.125" style="157" customWidth="1"/>
    <col min="3" max="3" width="45.625" style="157" customWidth="1"/>
    <col min="4" max="4" width="10.625" style="266" customWidth="1"/>
    <col min="5" max="5" width="5.125" style="157" customWidth="1"/>
    <col min="6" max="6" width="12.625" style="267" customWidth="1"/>
    <col min="7" max="7" width="14.125" style="157" customWidth="1"/>
    <col min="8" max="8" width="27.75" style="157" customWidth="1"/>
    <col min="9" max="11" width="12.625" style="231" customWidth="1"/>
    <col min="12" max="12" width="2.75" style="231" customWidth="1"/>
    <col min="13" max="13" width="12.625" style="231" customWidth="1"/>
    <col min="14" max="14" width="2.75" style="231" customWidth="1"/>
    <col min="15" max="15" width="18.625" style="231" customWidth="1"/>
    <col min="16" max="17" width="4.125" style="218" customWidth="1"/>
    <col min="18" max="16384" width="13.375" style="157"/>
  </cols>
  <sheetData>
    <row r="1" spans="1:17" ht="15" customHeight="1" x14ac:dyDescent="0.15">
      <c r="A1" s="219"/>
      <c r="B1" s="152" t="s">
        <v>53</v>
      </c>
      <c r="C1" s="152" t="s">
        <v>54</v>
      </c>
      <c r="D1" s="220" t="s">
        <v>55</v>
      </c>
      <c r="E1" s="152" t="s">
        <v>56</v>
      </c>
      <c r="F1" s="221" t="s">
        <v>57</v>
      </c>
      <c r="G1" s="152" t="s">
        <v>58</v>
      </c>
      <c r="H1" s="222" t="s">
        <v>59</v>
      </c>
      <c r="I1" s="224"/>
      <c r="J1" s="223"/>
      <c r="K1" s="223"/>
      <c r="L1" s="223"/>
      <c r="M1" s="223"/>
      <c r="N1" s="223"/>
      <c r="O1" s="223"/>
      <c r="P1" s="157"/>
      <c r="Q1" s="157"/>
    </row>
    <row r="2" spans="1:17" ht="15" customHeight="1" x14ac:dyDescent="0.15">
      <c r="A2" s="225"/>
      <c r="B2" s="226"/>
      <c r="C2" s="227"/>
      <c r="D2" s="228"/>
      <c r="E2" s="202"/>
      <c r="F2" s="229"/>
      <c r="G2" s="202"/>
      <c r="H2" s="230"/>
      <c r="I2" s="166"/>
      <c r="J2" s="166"/>
      <c r="K2" s="224"/>
      <c r="L2" s="224"/>
      <c r="M2" s="232"/>
      <c r="N2" s="233"/>
      <c r="O2" s="233"/>
      <c r="P2" s="157"/>
      <c r="Q2" s="157"/>
    </row>
    <row r="3" spans="1:17" ht="15" customHeight="1" x14ac:dyDescent="0.15">
      <c r="A3" s="210" t="s">
        <v>64</v>
      </c>
      <c r="B3" s="234" t="s">
        <v>65</v>
      </c>
      <c r="C3" s="235"/>
      <c r="D3" s="236"/>
      <c r="E3" s="209"/>
      <c r="F3" s="237"/>
      <c r="G3" s="209"/>
      <c r="H3" s="173"/>
      <c r="I3" s="166"/>
      <c r="J3" s="224"/>
      <c r="K3" s="238"/>
      <c r="L3" s="239"/>
      <c r="M3" s="238"/>
      <c r="N3" s="239"/>
      <c r="O3" s="239"/>
      <c r="P3" s="157"/>
      <c r="Q3" s="157"/>
    </row>
    <row r="4" spans="1:17" ht="15" customHeight="1" x14ac:dyDescent="0.15">
      <c r="A4" s="225"/>
      <c r="B4" s="202"/>
      <c r="C4" s="202"/>
      <c r="D4" s="228"/>
      <c r="E4" s="202"/>
      <c r="F4" s="229"/>
      <c r="G4" s="202"/>
      <c r="H4" s="240"/>
      <c r="I4" s="243"/>
      <c r="J4" s="244"/>
      <c r="K4" s="245"/>
      <c r="L4" s="242"/>
      <c r="M4" s="246"/>
      <c r="P4" s="157"/>
      <c r="Q4" s="157"/>
    </row>
    <row r="5" spans="1:17" ht="15" customHeight="1" x14ac:dyDescent="0.15">
      <c r="A5" s="209" t="s">
        <v>71</v>
      </c>
      <c r="B5" s="210" t="s">
        <v>88</v>
      </c>
      <c r="C5" s="209"/>
      <c r="D5" s="236"/>
      <c r="E5" s="209"/>
      <c r="F5" s="237"/>
      <c r="G5" s="209"/>
      <c r="H5" s="247"/>
      <c r="I5" s="243"/>
      <c r="J5" s="241"/>
      <c r="K5" s="248"/>
      <c r="L5" s="248"/>
      <c r="M5" s="249"/>
      <c r="N5" s="248"/>
      <c r="O5" s="248"/>
      <c r="P5" s="157"/>
      <c r="Q5" s="157"/>
    </row>
    <row r="6" spans="1:17" ht="15" customHeight="1" x14ac:dyDescent="0.15">
      <c r="A6" s="225"/>
      <c r="B6" s="250"/>
      <c r="C6" s="202"/>
      <c r="D6" s="228"/>
      <c r="E6" s="202"/>
      <c r="F6" s="229"/>
      <c r="G6" s="202"/>
      <c r="H6" s="240"/>
      <c r="I6" s="243"/>
      <c r="J6" s="244"/>
      <c r="K6" s="245"/>
      <c r="L6" s="242"/>
      <c r="M6" s="246"/>
      <c r="P6" s="157"/>
      <c r="Q6" s="157"/>
    </row>
    <row r="7" spans="1:17" ht="15" customHeight="1" x14ac:dyDescent="0.15">
      <c r="A7" s="251"/>
      <c r="B7" s="252" t="str">
        <f>IF(B13="","","＜主たる工事＞")</f>
        <v/>
      </c>
      <c r="C7" s="209"/>
      <c r="D7" s="236"/>
      <c r="E7" s="209"/>
      <c r="F7" s="237"/>
      <c r="G7" s="209"/>
      <c r="H7" s="247"/>
      <c r="I7" s="243"/>
      <c r="J7" s="241"/>
      <c r="K7" s="248"/>
      <c r="L7" s="248"/>
      <c r="M7" s="249"/>
      <c r="N7" s="248"/>
      <c r="O7" s="248"/>
      <c r="P7" s="157"/>
      <c r="Q7" s="157"/>
    </row>
    <row r="8" spans="1:17" ht="15" customHeight="1" x14ac:dyDescent="0.15">
      <c r="A8" s="253"/>
      <c r="B8" s="250"/>
      <c r="C8" s="254" t="str">
        <f>工事価格書!B7</f>
        <v>建築工事</v>
      </c>
      <c r="D8" s="255" t="str">
        <f>IF(工事価格書!D6="","",1)</f>
        <v/>
      </c>
      <c r="E8" s="256" t="str">
        <f>IF(D8="","","式")</f>
        <v/>
      </c>
      <c r="F8" s="257"/>
      <c r="G8" s="257"/>
      <c r="H8" s="258"/>
      <c r="I8" s="243"/>
      <c r="J8" s="244"/>
      <c r="K8" s="245"/>
      <c r="L8" s="242"/>
      <c r="M8" s="246"/>
      <c r="P8" s="157"/>
      <c r="Q8" s="157"/>
    </row>
    <row r="9" spans="1:17" ht="15" customHeight="1" x14ac:dyDescent="0.15">
      <c r="A9" s="209">
        <v>1</v>
      </c>
      <c r="B9" s="252" t="s">
        <v>88</v>
      </c>
      <c r="C9" s="210"/>
      <c r="D9" s="259">
        <f>IF(B9="","",1)</f>
        <v>1</v>
      </c>
      <c r="E9" s="59" t="str">
        <f>IF(B9="","","式")</f>
        <v>式</v>
      </c>
      <c r="F9" s="172"/>
      <c r="G9" s="172"/>
      <c r="H9" s="260"/>
      <c r="I9" s="243"/>
      <c r="J9" s="241"/>
      <c r="K9" s="248"/>
      <c r="L9" s="248"/>
      <c r="M9" s="249"/>
      <c r="N9" s="248"/>
      <c r="O9" s="248"/>
      <c r="P9" s="157"/>
      <c r="Q9" s="157"/>
    </row>
    <row r="10" spans="1:17" ht="15" customHeight="1" x14ac:dyDescent="0.15">
      <c r="A10" s="253"/>
      <c r="B10" s="250"/>
      <c r="C10" s="254" t="str">
        <f>IF(B11="","",工事価格書!B7&amp;"　"&amp;IF(工事価格書!C6="","",工事価格書!C6))</f>
        <v/>
      </c>
      <c r="D10" s="261"/>
      <c r="E10" s="262"/>
      <c r="F10" s="257"/>
      <c r="G10" s="257"/>
      <c r="H10" s="263"/>
      <c r="I10" s="243"/>
      <c r="J10" s="244"/>
      <c r="K10" s="245"/>
      <c r="L10" s="242"/>
      <c r="M10" s="246"/>
      <c r="P10" s="157"/>
      <c r="Q10" s="157"/>
    </row>
    <row r="11" spans="1:17" ht="15" customHeight="1" x14ac:dyDescent="0.15">
      <c r="A11" s="209" t="str">
        <f>IF(B11="","",COUNTIF(#REF!,"●"))</f>
        <v/>
      </c>
      <c r="B11" s="252"/>
      <c r="C11" s="210"/>
      <c r="D11" s="264"/>
      <c r="E11" s="209"/>
      <c r="F11" s="172"/>
      <c r="G11" s="172"/>
      <c r="H11" s="265"/>
      <c r="I11" s="243"/>
      <c r="J11" s="241"/>
      <c r="K11" s="248"/>
      <c r="L11" s="248"/>
      <c r="M11" s="249"/>
      <c r="N11" s="248"/>
      <c r="O11" s="248"/>
      <c r="P11" s="157"/>
      <c r="Q11" s="157"/>
    </row>
    <row r="12" spans="1:17" ht="15" customHeight="1" x14ac:dyDescent="0.15">
      <c r="A12" s="253"/>
      <c r="B12" s="250"/>
      <c r="C12" s="254"/>
      <c r="D12" s="261"/>
      <c r="E12" s="262"/>
      <c r="F12" s="257"/>
      <c r="G12" s="257"/>
      <c r="H12" s="263"/>
      <c r="I12" s="243"/>
      <c r="J12" s="244"/>
      <c r="K12" s="245"/>
      <c r="L12" s="242"/>
      <c r="M12" s="246"/>
      <c r="P12" s="157"/>
      <c r="Q12" s="157"/>
    </row>
    <row r="13" spans="1:17" ht="15" customHeight="1" x14ac:dyDescent="0.15">
      <c r="A13" s="209"/>
      <c r="B13" s="252"/>
      <c r="C13" s="210"/>
      <c r="D13" s="264"/>
      <c r="E13" s="209"/>
      <c r="F13" s="172"/>
      <c r="G13" s="172"/>
      <c r="H13" s="265"/>
      <c r="I13" s="243"/>
      <c r="J13" s="241"/>
      <c r="K13" s="248"/>
      <c r="L13" s="248"/>
      <c r="M13" s="249"/>
      <c r="N13" s="248"/>
      <c r="O13" s="248"/>
      <c r="P13" s="157"/>
      <c r="Q13" s="157"/>
    </row>
    <row r="14" spans="1:17" ht="15" customHeight="1" x14ac:dyDescent="0.15">
      <c r="A14" s="253"/>
      <c r="B14" s="250"/>
      <c r="C14" s="254"/>
      <c r="D14" s="255"/>
      <c r="E14" s="256"/>
      <c r="F14" s="163"/>
      <c r="G14" s="257"/>
      <c r="H14" s="258"/>
      <c r="I14" s="243"/>
      <c r="J14" s="244"/>
      <c r="K14" s="245"/>
      <c r="L14" s="242"/>
      <c r="M14" s="246"/>
      <c r="P14" s="157"/>
      <c r="Q14" s="157"/>
    </row>
    <row r="15" spans="1:17" ht="15" customHeight="1" x14ac:dyDescent="0.15">
      <c r="A15" s="209"/>
      <c r="B15" s="252"/>
      <c r="C15" s="209"/>
      <c r="D15" s="259"/>
      <c r="E15" s="59"/>
      <c r="F15" s="172"/>
      <c r="G15" s="172"/>
      <c r="H15" s="260"/>
      <c r="I15" s="243"/>
      <c r="J15" s="241"/>
      <c r="K15" s="248"/>
      <c r="L15" s="248"/>
      <c r="M15" s="249"/>
      <c r="N15" s="248"/>
      <c r="O15" s="248"/>
      <c r="P15" s="157"/>
      <c r="Q15" s="157"/>
    </row>
    <row r="16" spans="1:17" ht="15" customHeight="1" x14ac:dyDescent="0.15">
      <c r="A16" s="253"/>
      <c r="B16" s="250"/>
      <c r="C16" s="254"/>
      <c r="D16" s="255"/>
      <c r="E16" s="256"/>
      <c r="F16" s="257"/>
      <c r="G16" s="257"/>
      <c r="H16" s="258"/>
      <c r="I16" s="243"/>
      <c r="J16" s="244"/>
      <c r="K16" s="245"/>
      <c r="L16" s="242"/>
      <c r="M16" s="246"/>
      <c r="P16" s="157"/>
      <c r="Q16" s="157"/>
    </row>
    <row r="17" spans="1:17" ht="15" customHeight="1" x14ac:dyDescent="0.15">
      <c r="A17" s="209"/>
      <c r="B17" s="252"/>
      <c r="C17" s="210"/>
      <c r="D17" s="259"/>
      <c r="E17" s="59"/>
      <c r="F17" s="172"/>
      <c r="G17" s="172"/>
      <c r="H17" s="260"/>
      <c r="I17" s="243"/>
      <c r="J17" s="241"/>
      <c r="K17" s="248"/>
      <c r="L17" s="248"/>
      <c r="M17" s="249"/>
      <c r="N17" s="248"/>
      <c r="O17" s="248"/>
      <c r="P17" s="157"/>
      <c r="Q17" s="157"/>
    </row>
    <row r="18" spans="1:17" ht="15" customHeight="1" x14ac:dyDescent="0.15">
      <c r="A18" s="253"/>
      <c r="B18" s="250"/>
      <c r="C18" s="254"/>
      <c r="D18" s="255"/>
      <c r="E18" s="256"/>
      <c r="F18" s="163"/>
      <c r="G18" s="257"/>
      <c r="H18" s="258"/>
      <c r="I18" s="243"/>
      <c r="J18" s="244"/>
      <c r="K18" s="245"/>
      <c r="L18" s="242"/>
      <c r="M18" s="246"/>
      <c r="P18" s="157"/>
      <c r="Q18" s="157"/>
    </row>
    <row r="19" spans="1:17" ht="15" customHeight="1" x14ac:dyDescent="0.15">
      <c r="A19" s="209"/>
      <c r="B19" s="252"/>
      <c r="C19" s="210"/>
      <c r="D19" s="259"/>
      <c r="E19" s="59"/>
      <c r="F19" s="172"/>
      <c r="G19" s="172"/>
      <c r="H19" s="260"/>
      <c r="I19" s="243"/>
      <c r="J19" s="241"/>
      <c r="K19" s="248"/>
      <c r="L19" s="248"/>
      <c r="M19" s="249"/>
      <c r="N19" s="248"/>
      <c r="O19" s="248"/>
      <c r="P19" s="157"/>
      <c r="Q19" s="157"/>
    </row>
    <row r="20" spans="1:17" ht="15" customHeight="1" x14ac:dyDescent="0.15">
      <c r="A20" s="253"/>
      <c r="B20" s="250"/>
      <c r="C20" s="254"/>
      <c r="D20" s="228"/>
      <c r="E20" s="202"/>
      <c r="F20" s="163"/>
      <c r="G20" s="163"/>
      <c r="H20" s="258"/>
      <c r="I20" s="243"/>
      <c r="J20" s="244"/>
      <c r="K20" s="245"/>
      <c r="L20" s="242"/>
      <c r="M20" s="246"/>
      <c r="P20" s="157"/>
      <c r="Q20" s="157"/>
    </row>
    <row r="21" spans="1:17" ht="15" customHeight="1" x14ac:dyDescent="0.15">
      <c r="A21" s="209"/>
      <c r="B21" s="252"/>
      <c r="C21" s="210"/>
      <c r="D21" s="268"/>
      <c r="E21" s="209"/>
      <c r="F21" s="172"/>
      <c r="G21" s="172"/>
      <c r="H21" s="260"/>
      <c r="I21" s="243"/>
      <c r="J21" s="241"/>
      <c r="K21" s="248"/>
      <c r="L21" s="248"/>
      <c r="M21" s="249"/>
      <c r="N21" s="248"/>
      <c r="O21" s="248"/>
      <c r="P21" s="157"/>
      <c r="Q21" s="157"/>
    </row>
    <row r="22" spans="1:17" ht="15" customHeight="1" x14ac:dyDescent="0.15">
      <c r="A22" s="253"/>
      <c r="B22" s="250"/>
      <c r="C22" s="254"/>
      <c r="D22" s="228"/>
      <c r="E22" s="202"/>
      <c r="F22" s="163"/>
      <c r="G22" s="163"/>
      <c r="H22" s="258"/>
      <c r="I22" s="243"/>
      <c r="J22" s="244"/>
      <c r="K22" s="245"/>
      <c r="L22" s="242"/>
      <c r="M22" s="246"/>
      <c r="P22" s="157"/>
      <c r="Q22" s="157"/>
    </row>
    <row r="23" spans="1:17" ht="15" customHeight="1" x14ac:dyDescent="0.15">
      <c r="A23" s="209"/>
      <c r="B23" s="252"/>
      <c r="C23" s="210"/>
      <c r="D23" s="268"/>
      <c r="E23" s="209"/>
      <c r="F23" s="172"/>
      <c r="G23" s="172"/>
      <c r="H23" s="260"/>
      <c r="I23" s="243"/>
      <c r="J23" s="241"/>
      <c r="K23" s="248"/>
      <c r="L23" s="248"/>
      <c r="M23" s="249"/>
      <c r="N23" s="248"/>
      <c r="O23" s="248"/>
      <c r="P23" s="157"/>
      <c r="Q23" s="157"/>
    </row>
    <row r="24" spans="1:17" ht="15" customHeight="1" x14ac:dyDescent="0.15">
      <c r="A24" s="253"/>
      <c r="B24" s="250"/>
      <c r="C24" s="254"/>
      <c r="D24" s="228"/>
      <c r="E24" s="202"/>
      <c r="F24" s="163"/>
      <c r="G24" s="163"/>
      <c r="H24" s="258"/>
      <c r="I24" s="243"/>
      <c r="J24" s="244"/>
      <c r="K24" s="245"/>
      <c r="L24" s="242"/>
      <c r="M24" s="246"/>
      <c r="P24" s="157"/>
      <c r="Q24" s="157"/>
    </row>
    <row r="25" spans="1:17" ht="15" customHeight="1" x14ac:dyDescent="0.15">
      <c r="A25" s="209"/>
      <c r="B25" s="252"/>
      <c r="C25" s="210"/>
      <c r="D25" s="268"/>
      <c r="E25" s="209"/>
      <c r="F25" s="172"/>
      <c r="G25" s="172"/>
      <c r="H25" s="260"/>
      <c r="I25" s="243"/>
      <c r="J25" s="241"/>
      <c r="K25" s="248"/>
      <c r="L25" s="248"/>
      <c r="M25" s="249"/>
      <c r="N25" s="248"/>
      <c r="O25" s="248"/>
      <c r="P25" s="157"/>
      <c r="Q25" s="157"/>
    </row>
    <row r="26" spans="1:17" ht="15" customHeight="1" x14ac:dyDescent="0.15">
      <c r="A26" s="253"/>
      <c r="B26" s="250"/>
      <c r="C26" s="254"/>
      <c r="D26" s="255" t="s">
        <v>136</v>
      </c>
      <c r="E26" s="256" t="s">
        <v>136</v>
      </c>
      <c r="F26" s="163"/>
      <c r="G26" s="163"/>
      <c r="H26" s="258"/>
      <c r="I26" s="243"/>
      <c r="J26" s="244"/>
      <c r="K26" s="245"/>
      <c r="L26" s="242"/>
      <c r="M26" s="246"/>
      <c r="P26" s="157"/>
      <c r="Q26" s="157"/>
    </row>
    <row r="27" spans="1:17" ht="15" customHeight="1" x14ac:dyDescent="0.15">
      <c r="A27" s="209" t="s">
        <v>136</v>
      </c>
      <c r="B27" s="252" t="s">
        <v>136</v>
      </c>
      <c r="C27" s="210"/>
      <c r="D27" s="259" t="s">
        <v>136</v>
      </c>
      <c r="E27" s="59" t="s">
        <v>136</v>
      </c>
      <c r="F27" s="172"/>
      <c r="G27" s="172"/>
      <c r="H27" s="260"/>
      <c r="I27" s="243"/>
      <c r="J27" s="241"/>
      <c r="K27" s="248"/>
      <c r="L27" s="248"/>
      <c r="M27" s="249"/>
      <c r="N27" s="248"/>
      <c r="O27" s="248"/>
      <c r="P27" s="157"/>
      <c r="Q27" s="157"/>
    </row>
    <row r="28" spans="1:17" ht="15" customHeight="1" x14ac:dyDescent="0.15">
      <c r="A28" s="202"/>
      <c r="B28" s="250"/>
      <c r="C28" s="202"/>
      <c r="D28" s="228"/>
      <c r="E28" s="202"/>
      <c r="F28" s="163"/>
      <c r="G28" s="163"/>
      <c r="H28" s="258"/>
      <c r="I28" s="243"/>
      <c r="J28" s="244"/>
      <c r="K28" s="245"/>
      <c r="L28" s="242"/>
      <c r="M28" s="246"/>
      <c r="P28" s="157"/>
      <c r="Q28" s="157"/>
    </row>
    <row r="29" spans="1:17" ht="15" customHeight="1" x14ac:dyDescent="0.15">
      <c r="A29" s="209"/>
      <c r="B29" s="252"/>
      <c r="C29" s="209"/>
      <c r="D29" s="268"/>
      <c r="E29" s="209"/>
      <c r="F29" s="172"/>
      <c r="G29" s="172"/>
      <c r="H29" s="260"/>
      <c r="I29" s="243"/>
      <c r="J29" s="241"/>
      <c r="K29" s="248"/>
      <c r="L29" s="248"/>
      <c r="M29" s="249"/>
      <c r="N29" s="248"/>
      <c r="O29" s="248"/>
      <c r="P29" s="157"/>
      <c r="Q29" s="157"/>
    </row>
    <row r="30" spans="1:17" ht="15" customHeight="1" x14ac:dyDescent="0.15">
      <c r="A30" s="225"/>
      <c r="B30" s="250"/>
      <c r="C30" s="254"/>
      <c r="D30" s="270"/>
      <c r="E30" s="202"/>
      <c r="F30" s="163"/>
      <c r="G30" s="163"/>
      <c r="H30" s="263"/>
      <c r="I30" s="243"/>
      <c r="J30" s="244"/>
      <c r="K30" s="245"/>
      <c r="L30" s="242"/>
      <c r="M30" s="246"/>
      <c r="P30" s="157"/>
      <c r="Q30" s="157"/>
    </row>
    <row r="31" spans="1:17" ht="15" customHeight="1" x14ac:dyDescent="0.15">
      <c r="A31" s="209"/>
      <c r="B31" s="252"/>
      <c r="C31" s="210"/>
      <c r="D31" s="271"/>
      <c r="E31" s="209"/>
      <c r="F31" s="172"/>
      <c r="G31" s="172"/>
      <c r="H31" s="272"/>
      <c r="I31" s="243"/>
      <c r="J31" s="241"/>
      <c r="K31" s="248"/>
      <c r="L31" s="248"/>
      <c r="M31" s="249"/>
      <c r="N31" s="248"/>
      <c r="O31" s="248"/>
      <c r="P31" s="157"/>
      <c r="Q31" s="157"/>
    </row>
    <row r="32" spans="1:17" ht="15" customHeight="1" x14ac:dyDescent="0.15">
      <c r="A32" s="225"/>
      <c r="B32" s="250"/>
      <c r="C32" s="254"/>
      <c r="D32" s="270"/>
      <c r="E32" s="202"/>
      <c r="F32" s="163"/>
      <c r="G32" s="163"/>
      <c r="H32" s="263"/>
      <c r="I32" s="243"/>
      <c r="J32" s="244"/>
      <c r="K32" s="245"/>
      <c r="L32" s="242"/>
      <c r="M32" s="246"/>
      <c r="P32" s="157"/>
      <c r="Q32" s="157"/>
    </row>
    <row r="33" spans="1:17" ht="15" customHeight="1" x14ac:dyDescent="0.15">
      <c r="A33" s="209"/>
      <c r="B33" s="252"/>
      <c r="C33" s="210"/>
      <c r="D33" s="271"/>
      <c r="E33" s="209"/>
      <c r="F33" s="172"/>
      <c r="G33" s="172"/>
      <c r="H33" s="265"/>
      <c r="I33" s="243"/>
      <c r="J33" s="241"/>
      <c r="K33" s="248"/>
      <c r="L33" s="248"/>
      <c r="M33" s="249"/>
      <c r="N33" s="248"/>
      <c r="O33" s="248"/>
      <c r="P33" s="157"/>
      <c r="Q33" s="157"/>
    </row>
    <row r="34" spans="1:17" ht="15" customHeight="1" x14ac:dyDescent="0.15">
      <c r="A34" s="225"/>
      <c r="B34" s="250"/>
      <c r="C34" s="254"/>
      <c r="D34" s="270"/>
      <c r="E34" s="202"/>
      <c r="F34" s="163"/>
      <c r="G34" s="163"/>
      <c r="H34" s="263"/>
      <c r="I34" s="243"/>
      <c r="J34" s="244"/>
      <c r="K34" s="245"/>
      <c r="L34" s="242"/>
      <c r="M34" s="246"/>
      <c r="P34" s="157"/>
      <c r="Q34" s="157"/>
    </row>
    <row r="35" spans="1:17" ht="15" customHeight="1" x14ac:dyDescent="0.15">
      <c r="A35" s="209"/>
      <c r="B35" s="252"/>
      <c r="C35" s="210"/>
      <c r="D35" s="271"/>
      <c r="E35" s="209"/>
      <c r="F35" s="172"/>
      <c r="G35" s="172"/>
      <c r="H35" s="272"/>
      <c r="I35" s="243"/>
      <c r="J35" s="241"/>
      <c r="K35" s="248"/>
      <c r="L35" s="248"/>
      <c r="M35" s="249"/>
      <c r="N35" s="248"/>
      <c r="O35" s="248"/>
      <c r="P35" s="157"/>
      <c r="Q35" s="157"/>
    </row>
    <row r="36" spans="1:17" ht="15" customHeight="1" x14ac:dyDescent="0.15">
      <c r="A36" s="202"/>
      <c r="B36" s="202"/>
      <c r="C36" s="202"/>
      <c r="D36" s="228"/>
      <c r="E36" s="202"/>
      <c r="F36" s="163"/>
      <c r="G36" s="273"/>
      <c r="H36" s="274"/>
      <c r="I36" s="243"/>
      <c r="J36" s="244"/>
      <c r="K36" s="245"/>
      <c r="L36" s="242"/>
      <c r="M36" s="246"/>
      <c r="P36" s="157"/>
      <c r="Q36" s="157"/>
    </row>
    <row r="37" spans="1:17" ht="15" customHeight="1" x14ac:dyDescent="0.15">
      <c r="A37" s="209"/>
      <c r="B37" s="209" t="s">
        <v>79</v>
      </c>
      <c r="C37" s="210"/>
      <c r="D37" s="275"/>
      <c r="E37" s="209"/>
      <c r="F37" s="172"/>
      <c r="G37" s="211"/>
      <c r="H37" s="276"/>
      <c r="I37" s="243"/>
      <c r="J37" s="241"/>
      <c r="K37" s="248"/>
      <c r="L37" s="248"/>
      <c r="M37" s="249"/>
      <c r="N37" s="248"/>
      <c r="O37" s="248"/>
      <c r="P37" s="157"/>
      <c r="Q37" s="157"/>
    </row>
    <row r="38" spans="1:17" s="231" customFormat="1" ht="15" customHeight="1" x14ac:dyDescent="0.15">
      <c r="A38" s="227"/>
      <c r="B38" s="227"/>
      <c r="C38" s="277"/>
      <c r="D38" s="278"/>
      <c r="E38" s="279"/>
      <c r="F38" s="280"/>
      <c r="G38" s="280"/>
      <c r="H38" s="281"/>
      <c r="I38" s="243"/>
      <c r="J38" s="244"/>
      <c r="K38" s="245"/>
      <c r="L38" s="242"/>
      <c r="M38" s="246"/>
      <c r="P38" s="282"/>
      <c r="Q38" s="282"/>
    </row>
    <row r="39" spans="1:17" s="231" customFormat="1" ht="15" customHeight="1" x14ac:dyDescent="0.15">
      <c r="A39" s="283"/>
      <c r="B39" s="277"/>
      <c r="C39" s="277"/>
      <c r="D39" s="284"/>
      <c r="E39" s="227"/>
      <c r="F39" s="285"/>
      <c r="G39" s="286"/>
      <c r="H39" s="67"/>
      <c r="I39" s="243"/>
      <c r="J39" s="241"/>
      <c r="K39" s="248"/>
      <c r="L39" s="248"/>
      <c r="M39" s="249"/>
      <c r="N39" s="248"/>
      <c r="O39" s="248"/>
      <c r="P39" s="282"/>
      <c r="Q39" s="282"/>
    </row>
    <row r="50" spans="9:17" s="269" customFormat="1" ht="15" customHeight="1" x14ac:dyDescent="0.15">
      <c r="I50" s="287"/>
      <c r="J50" s="287"/>
      <c r="K50" s="287"/>
      <c r="L50" s="287"/>
      <c r="M50" s="287"/>
      <c r="N50" s="287"/>
      <c r="O50" s="287"/>
      <c r="P50" s="288"/>
      <c r="Q50" s="288"/>
    </row>
    <row r="51" spans="9:17" s="269" customFormat="1" ht="15" customHeight="1" x14ac:dyDescent="0.15">
      <c r="I51" s="287"/>
      <c r="J51" s="287"/>
      <c r="K51" s="287"/>
      <c r="L51" s="287"/>
      <c r="M51" s="287"/>
      <c r="N51" s="287"/>
      <c r="O51" s="287"/>
      <c r="P51" s="288"/>
      <c r="Q51" s="288"/>
    </row>
    <row r="52" spans="9:17" s="269" customFormat="1" ht="15" customHeight="1" x14ac:dyDescent="0.15">
      <c r="I52" s="287"/>
      <c r="J52" s="287"/>
      <c r="K52" s="287"/>
      <c r="L52" s="287"/>
      <c r="M52" s="287"/>
      <c r="N52" s="287"/>
      <c r="O52" s="287"/>
      <c r="P52" s="288"/>
      <c r="Q52" s="288"/>
    </row>
    <row r="53" spans="9:17" s="269" customFormat="1" ht="15" customHeight="1" x14ac:dyDescent="0.15">
      <c r="I53" s="287"/>
      <c r="J53" s="287"/>
      <c r="K53" s="287"/>
      <c r="L53" s="287"/>
      <c r="M53" s="287"/>
      <c r="N53" s="287"/>
      <c r="O53" s="287"/>
      <c r="P53" s="288"/>
      <c r="Q53" s="288"/>
    </row>
    <row r="54" spans="9:17" s="269" customFormat="1" ht="15" customHeight="1" x14ac:dyDescent="0.15">
      <c r="I54" s="287"/>
      <c r="J54" s="287"/>
      <c r="K54" s="287"/>
      <c r="L54" s="287"/>
      <c r="M54" s="287"/>
      <c r="N54" s="287"/>
      <c r="O54" s="287"/>
      <c r="P54" s="288"/>
      <c r="Q54" s="288"/>
    </row>
    <row r="55" spans="9:17" s="269" customFormat="1" ht="15" customHeight="1" x14ac:dyDescent="0.15">
      <c r="I55" s="287"/>
      <c r="J55" s="287"/>
      <c r="K55" s="287"/>
      <c r="L55" s="287"/>
      <c r="M55" s="287"/>
      <c r="N55" s="287"/>
      <c r="O55" s="287"/>
      <c r="P55" s="288"/>
      <c r="Q55" s="288"/>
    </row>
  </sheetData>
  <dataConsolidate/>
  <phoneticPr fontId="19"/>
  <dataValidations count="3">
    <dataValidation type="list" allowBlank="1" showInputMessage="1" showErrorMessage="1" sqref="J2">
      <formula1>$I$2:$I$2</formula1>
    </dataValidation>
    <dataValidation type="list" allowBlank="1" showInputMessage="1" showErrorMessage="1" sqref="J4 J6 J8 J10 J14 J12 J32 J18 J20 J22 J24 J26 J34 J28 J30 J16 J36 J38">
      <formula1>$I$1:$I$1</formula1>
    </dataValidation>
    <dataValidation type="list" allowBlank="1" showInputMessage="1" showErrorMessage="1" sqref="H39">
      <formula1>"新営,改修"</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codeName="Sheet7">
    <tabColor rgb="FF00B050"/>
  </sheetPr>
  <dimension ref="A1:AK37"/>
  <sheetViews>
    <sheetView showGridLines="0" view="pageBreakPreview" zoomScale="80" zoomScaleNormal="75" zoomScaleSheetLayoutView="80" workbookViewId="0">
      <pane xSplit="5" ySplit="3" topLeftCell="F4" activePane="bottomRight" state="frozen"/>
      <selection sqref="A1:XFD1048576"/>
      <selection pane="topRight" sqref="A1:XFD1048576"/>
      <selection pane="bottomLeft" sqref="A1:XFD1048576"/>
      <selection pane="bottomRight" activeCell="I10" sqref="I10"/>
    </sheetView>
  </sheetViews>
  <sheetFormatPr defaultColWidth="13.375" defaultRowHeight="15" customHeight="1" x14ac:dyDescent="0.15"/>
  <cols>
    <col min="1" max="1" width="4.125" style="156" customWidth="1"/>
    <col min="2" max="2" width="24.125" style="156" customWidth="1"/>
    <col min="3" max="3" width="45.625" style="213" customWidth="1"/>
    <col min="4" max="4" width="10.625" style="214" customWidth="1"/>
    <col min="5" max="5" width="5.125" style="215" customWidth="1"/>
    <col min="6" max="6" width="12.625" style="216" customWidth="1"/>
    <col min="7" max="7" width="14.125" style="216" customWidth="1"/>
    <col min="8" max="8" width="27.75" style="217" customWidth="1" collapsed="1"/>
    <col min="9" max="16384" width="13.375" style="157"/>
  </cols>
  <sheetData>
    <row r="1" spans="1:8" ht="15" customHeight="1" x14ac:dyDescent="0.15">
      <c r="A1" s="152"/>
      <c r="B1" s="152" t="s">
        <v>53</v>
      </c>
      <c r="C1" s="152" t="s">
        <v>54</v>
      </c>
      <c r="D1" s="153" t="s">
        <v>55</v>
      </c>
      <c r="E1" s="154" t="s">
        <v>56</v>
      </c>
      <c r="F1" s="154" t="s">
        <v>57</v>
      </c>
      <c r="G1" s="154" t="s">
        <v>58</v>
      </c>
      <c r="H1" s="155" t="s">
        <v>59</v>
      </c>
    </row>
    <row r="2" spans="1:8" ht="15" customHeight="1" x14ac:dyDescent="0.15">
      <c r="A2" s="158"/>
      <c r="B2" s="159" t="str">
        <f>IF(直工内訳Aa!B6="","",+直工内訳Aa!B6)</f>
        <v/>
      </c>
      <c r="C2" s="160"/>
      <c r="D2" s="161"/>
      <c r="E2" s="162"/>
      <c r="F2" s="163"/>
      <c r="G2" s="163"/>
      <c r="H2" s="164"/>
    </row>
    <row r="3" spans="1:8" ht="15" customHeight="1" x14ac:dyDescent="0.15">
      <c r="A3" s="167">
        <f>+直工内訳Aa!A7</f>
        <v>1</v>
      </c>
      <c r="B3" s="168" t="str">
        <f>+直工内訳Aa!B$7</f>
        <v>直接仮設工事</v>
      </c>
      <c r="C3" s="169"/>
      <c r="D3" s="170"/>
      <c r="E3" s="171"/>
      <c r="F3" s="172"/>
      <c r="G3" s="172"/>
      <c r="H3" s="173"/>
    </row>
    <row r="4" spans="1:8" ht="15" customHeight="1" x14ac:dyDescent="0.15">
      <c r="A4" s="174"/>
      <c r="B4" s="175"/>
      <c r="C4" s="176"/>
      <c r="D4" s="177"/>
      <c r="E4" s="178" t="str">
        <f>IF(ISBLANK(D4)=0,E5,"")</f>
        <v/>
      </c>
      <c r="F4" s="179"/>
      <c r="G4" s="180"/>
      <c r="H4" s="63"/>
    </row>
    <row r="5" spans="1:8" ht="15" customHeight="1" x14ac:dyDescent="0.15">
      <c r="A5" s="181"/>
      <c r="B5" s="182" t="s">
        <v>89</v>
      </c>
      <c r="C5" s="183" t="s">
        <v>90</v>
      </c>
      <c r="D5" s="66">
        <v>686</v>
      </c>
      <c r="E5" s="184" t="s">
        <v>91</v>
      </c>
      <c r="F5" s="185"/>
      <c r="G5" s="186"/>
      <c r="H5" s="64"/>
    </row>
    <row r="6" spans="1:8" ht="15" customHeight="1" x14ac:dyDescent="0.15">
      <c r="A6" s="174"/>
      <c r="B6" s="175"/>
      <c r="C6" s="58" t="s">
        <v>92</v>
      </c>
      <c r="D6" s="177"/>
      <c r="E6" s="178" t="str">
        <f>IF(ISBLANK(D6)=0,E7,"")</f>
        <v/>
      </c>
      <c r="F6" s="179"/>
      <c r="G6" s="180"/>
      <c r="H6" s="63"/>
    </row>
    <row r="7" spans="1:8" ht="15" customHeight="1" x14ac:dyDescent="0.15">
      <c r="A7" s="181"/>
      <c r="B7" s="182" t="s">
        <v>93</v>
      </c>
      <c r="C7" s="57" t="s">
        <v>94</v>
      </c>
      <c r="D7" s="66">
        <v>290</v>
      </c>
      <c r="E7" s="184" t="s">
        <v>91</v>
      </c>
      <c r="F7" s="185"/>
      <c r="G7" s="186"/>
      <c r="H7" s="64"/>
    </row>
    <row r="8" spans="1:8" ht="15" customHeight="1" x14ac:dyDescent="0.15">
      <c r="A8" s="174"/>
      <c r="B8" s="175"/>
      <c r="C8" s="58" t="s">
        <v>95</v>
      </c>
      <c r="D8" s="177"/>
      <c r="E8" s="178" t="str">
        <f>IF(ISBLANK(D8)=0,E9,"")</f>
        <v/>
      </c>
      <c r="F8" s="179"/>
      <c r="G8" s="180"/>
      <c r="H8" s="63"/>
    </row>
    <row r="9" spans="1:8" ht="15" customHeight="1" x14ac:dyDescent="0.15">
      <c r="A9" s="181"/>
      <c r="B9" s="182" t="s">
        <v>96</v>
      </c>
      <c r="C9" s="57" t="s">
        <v>97</v>
      </c>
      <c r="D9" s="66">
        <v>1</v>
      </c>
      <c r="E9" s="184" t="s">
        <v>68</v>
      </c>
      <c r="F9" s="185"/>
      <c r="G9" s="186"/>
      <c r="H9" s="64"/>
    </row>
    <row r="10" spans="1:8" ht="15" customHeight="1" x14ac:dyDescent="0.15">
      <c r="A10" s="174"/>
      <c r="B10" s="175"/>
      <c r="C10" s="58"/>
      <c r="D10" s="177"/>
      <c r="E10" s="178" t="str">
        <f>IF(ISBLANK(D10)=0,E11,"")</f>
        <v/>
      </c>
      <c r="F10" s="179"/>
      <c r="G10" s="180"/>
      <c r="H10" s="63"/>
    </row>
    <row r="11" spans="1:8" ht="15" customHeight="1" x14ac:dyDescent="0.15">
      <c r="A11" s="181"/>
      <c r="B11" s="182" t="s">
        <v>98</v>
      </c>
      <c r="C11" s="57" t="s">
        <v>99</v>
      </c>
      <c r="D11" s="66">
        <v>290</v>
      </c>
      <c r="E11" s="184" t="s">
        <v>100</v>
      </c>
      <c r="F11" s="185"/>
      <c r="G11" s="186"/>
      <c r="H11" s="64"/>
    </row>
    <row r="12" spans="1:8" ht="15" customHeight="1" x14ac:dyDescent="0.15">
      <c r="A12" s="174"/>
      <c r="B12" s="175"/>
      <c r="C12" s="176"/>
      <c r="D12" s="177"/>
      <c r="E12" s="178" t="str">
        <f>IF(ISBLANK(D12)=0,E13,"")</f>
        <v/>
      </c>
      <c r="F12" s="179"/>
      <c r="G12" s="180"/>
      <c r="H12" s="63"/>
    </row>
    <row r="13" spans="1:8" ht="15" customHeight="1" x14ac:dyDescent="0.15">
      <c r="A13" s="181"/>
      <c r="B13" s="182" t="s">
        <v>101</v>
      </c>
      <c r="C13" s="183"/>
      <c r="D13" s="66">
        <v>1</v>
      </c>
      <c r="E13" s="184" t="s">
        <v>68</v>
      </c>
      <c r="F13" s="185"/>
      <c r="G13" s="186"/>
      <c r="H13" s="64"/>
    </row>
    <row r="14" spans="1:8" ht="15" customHeight="1" x14ac:dyDescent="0.15">
      <c r="A14" s="174"/>
      <c r="B14" s="175"/>
      <c r="C14" s="58"/>
      <c r="D14" s="177"/>
      <c r="E14" s="178" t="str">
        <f>IF(ISBLANK(D14)=0,E15,"")</f>
        <v/>
      </c>
      <c r="F14" s="179"/>
      <c r="G14" s="180"/>
      <c r="H14" s="63"/>
    </row>
    <row r="15" spans="1:8" ht="15" customHeight="1" x14ac:dyDescent="0.15">
      <c r="A15" s="181"/>
      <c r="B15" s="182" t="s">
        <v>102</v>
      </c>
      <c r="C15" s="57"/>
      <c r="D15" s="66">
        <v>1</v>
      </c>
      <c r="E15" s="184" t="s">
        <v>68</v>
      </c>
      <c r="F15" s="185"/>
      <c r="G15" s="186"/>
      <c r="H15" s="64"/>
    </row>
    <row r="16" spans="1:8" ht="15" customHeight="1" x14ac:dyDescent="0.15">
      <c r="A16" s="174"/>
      <c r="B16" s="189"/>
      <c r="C16" s="58"/>
      <c r="D16" s="177"/>
      <c r="E16" s="178" t="str">
        <f>IF(ISBLANK(D16)=0,E17,"")</f>
        <v/>
      </c>
      <c r="F16" s="179"/>
      <c r="G16" s="180"/>
      <c r="H16" s="63"/>
    </row>
    <row r="17" spans="1:8" ht="15" customHeight="1" x14ac:dyDescent="0.15">
      <c r="A17" s="181"/>
      <c r="B17" s="190" t="s">
        <v>103</v>
      </c>
      <c r="C17" s="57" t="s">
        <v>104</v>
      </c>
      <c r="D17" s="66">
        <v>1</v>
      </c>
      <c r="E17" s="184" t="s">
        <v>68</v>
      </c>
      <c r="F17" s="185"/>
      <c r="G17" s="186"/>
      <c r="H17" s="64"/>
    </row>
    <row r="18" spans="1:8" ht="15" customHeight="1" x14ac:dyDescent="0.15">
      <c r="A18" s="174"/>
      <c r="B18" s="175"/>
      <c r="C18" s="176"/>
      <c r="D18" s="177"/>
      <c r="E18" s="178" t="str">
        <f>IF(ISBLANK(D18)=0,E19,"")</f>
        <v/>
      </c>
      <c r="F18" s="179"/>
      <c r="G18" s="180"/>
      <c r="H18" s="63"/>
    </row>
    <row r="19" spans="1:8" ht="15" customHeight="1" x14ac:dyDescent="0.15">
      <c r="A19" s="181"/>
      <c r="B19" s="182" t="s">
        <v>105</v>
      </c>
      <c r="C19" s="183"/>
      <c r="D19" s="66">
        <v>1</v>
      </c>
      <c r="E19" s="184" t="s">
        <v>68</v>
      </c>
      <c r="F19" s="185"/>
      <c r="G19" s="186"/>
      <c r="H19" s="64"/>
    </row>
    <row r="20" spans="1:8" ht="15" customHeight="1" x14ac:dyDescent="0.15">
      <c r="A20" s="158"/>
      <c r="B20" s="175"/>
      <c r="C20" s="58"/>
      <c r="D20" s="177"/>
      <c r="E20" s="178"/>
      <c r="F20" s="200"/>
      <c r="G20" s="201"/>
      <c r="H20" s="63"/>
    </row>
    <row r="21" spans="1:8" ht="15" customHeight="1" x14ac:dyDescent="0.15">
      <c r="A21" s="167"/>
      <c r="B21" s="182"/>
      <c r="C21" s="57"/>
      <c r="D21" s="66"/>
      <c r="E21" s="184"/>
      <c r="F21" s="198"/>
      <c r="G21" s="199"/>
      <c r="H21" s="64"/>
    </row>
    <row r="22" spans="1:8" ht="15" customHeight="1" x14ac:dyDescent="0.15">
      <c r="A22" s="158"/>
      <c r="B22" s="189"/>
      <c r="C22" s="58"/>
      <c r="D22" s="177"/>
      <c r="E22" s="178" t="str">
        <f>IF(ISBLANK(D22)=0,E23,"")</f>
        <v/>
      </c>
      <c r="F22" s="200"/>
      <c r="G22" s="201"/>
      <c r="H22" s="63"/>
    </row>
    <row r="23" spans="1:8" ht="15" customHeight="1" x14ac:dyDescent="0.15">
      <c r="A23" s="167"/>
      <c r="B23" s="190"/>
      <c r="C23" s="57"/>
      <c r="D23" s="66"/>
      <c r="E23" s="184"/>
      <c r="F23" s="198"/>
      <c r="G23" s="199"/>
      <c r="H23" s="64"/>
    </row>
    <row r="24" spans="1:8" ht="15" customHeight="1" x14ac:dyDescent="0.15">
      <c r="A24" s="158"/>
      <c r="B24" s="175"/>
      <c r="C24" s="176"/>
      <c r="D24" s="177"/>
      <c r="E24" s="178" t="str">
        <f>IF(ISBLANK(D24)=0,E25,"")</f>
        <v/>
      </c>
      <c r="F24" s="200"/>
      <c r="G24" s="201"/>
      <c r="H24" s="63"/>
    </row>
    <row r="25" spans="1:8" ht="15" customHeight="1" x14ac:dyDescent="0.15">
      <c r="A25" s="167"/>
      <c r="B25" s="182"/>
      <c r="C25" s="183"/>
      <c r="D25" s="66"/>
      <c r="E25" s="184"/>
      <c r="F25" s="198"/>
      <c r="G25" s="199"/>
      <c r="H25" s="64"/>
    </row>
    <row r="26" spans="1:8" ht="15" customHeight="1" x14ac:dyDescent="0.15">
      <c r="A26" s="158"/>
      <c r="B26" s="175"/>
      <c r="C26" s="58"/>
      <c r="D26" s="177"/>
      <c r="E26" s="178" t="str">
        <f>IF(ISBLANK(D26)=0,E27,"")</f>
        <v/>
      </c>
      <c r="F26" s="200"/>
      <c r="G26" s="201"/>
      <c r="H26" s="63"/>
    </row>
    <row r="27" spans="1:8" ht="15" customHeight="1" x14ac:dyDescent="0.15">
      <c r="A27" s="167"/>
      <c r="B27" s="182"/>
      <c r="C27" s="57"/>
      <c r="D27" s="66"/>
      <c r="E27" s="184"/>
      <c r="F27" s="198"/>
      <c r="G27" s="199"/>
      <c r="H27" s="64"/>
    </row>
    <row r="28" spans="1:8" ht="15" customHeight="1" x14ac:dyDescent="0.15">
      <c r="A28" s="191"/>
      <c r="B28" s="192"/>
      <c r="C28" s="193"/>
      <c r="D28" s="194"/>
      <c r="E28" s="195" t="str">
        <f t="shared" ref="E28" si="0">IF(ISBLANK(D28)=0,E29,"")</f>
        <v/>
      </c>
      <c r="F28" s="196"/>
      <c r="G28" s="197"/>
      <c r="H28" s="65"/>
    </row>
    <row r="29" spans="1:8" ht="15" customHeight="1" x14ac:dyDescent="0.15">
      <c r="A29" s="167"/>
      <c r="B29" s="190"/>
      <c r="C29" s="57"/>
      <c r="D29" s="66"/>
      <c r="E29" s="184"/>
      <c r="F29" s="198"/>
      <c r="G29" s="199"/>
      <c r="H29" s="64"/>
    </row>
    <row r="30" spans="1:8" ht="15" customHeight="1" x14ac:dyDescent="0.15">
      <c r="A30" s="191"/>
      <c r="B30" s="192"/>
      <c r="C30" s="193"/>
      <c r="D30" s="194"/>
      <c r="E30" s="195" t="str">
        <f t="shared" ref="E30" si="1">IF(ISBLANK(D30)=0,E31,"")</f>
        <v/>
      </c>
      <c r="F30" s="196"/>
      <c r="G30" s="197"/>
      <c r="H30" s="65"/>
    </row>
    <row r="31" spans="1:8" ht="15" customHeight="1" x14ac:dyDescent="0.15">
      <c r="A31" s="167"/>
      <c r="B31" s="190"/>
      <c r="C31" s="57"/>
      <c r="D31" s="66"/>
      <c r="E31" s="184"/>
      <c r="F31" s="198"/>
      <c r="G31" s="199"/>
      <c r="H31" s="64"/>
    </row>
    <row r="32" spans="1:8" ht="15" customHeight="1" x14ac:dyDescent="0.15">
      <c r="A32" s="191"/>
      <c r="B32" s="192"/>
      <c r="C32" s="193"/>
      <c r="D32" s="194"/>
      <c r="E32" s="195" t="str">
        <f t="shared" ref="E32" si="2">IF(ISBLANK(D32)=0,E33,"")</f>
        <v/>
      </c>
      <c r="F32" s="196"/>
      <c r="G32" s="197"/>
      <c r="H32" s="65"/>
    </row>
    <row r="33" spans="1:8" ht="15" customHeight="1" x14ac:dyDescent="0.15">
      <c r="A33" s="167"/>
      <c r="B33" s="190"/>
      <c r="C33" s="57"/>
      <c r="D33" s="66"/>
      <c r="E33" s="184"/>
      <c r="F33" s="198"/>
      <c r="G33" s="199"/>
      <c r="H33" s="64"/>
    </row>
    <row r="34" spans="1:8" ht="15" customHeight="1" x14ac:dyDescent="0.15">
      <c r="A34" s="158"/>
      <c r="B34" s="189"/>
      <c r="C34" s="58"/>
      <c r="D34" s="177"/>
      <c r="E34" s="178" t="str">
        <f>IF(ISBLANK(D34)=0,E35,"")</f>
        <v/>
      </c>
      <c r="F34" s="200"/>
      <c r="G34" s="201"/>
      <c r="H34" s="63"/>
    </row>
    <row r="35" spans="1:8" ht="15" customHeight="1" x14ac:dyDescent="0.15">
      <c r="A35" s="167"/>
      <c r="B35" s="190"/>
      <c r="C35" s="57"/>
      <c r="D35" s="66"/>
      <c r="E35" s="184"/>
      <c r="F35" s="198"/>
      <c r="G35" s="199"/>
      <c r="H35" s="64"/>
    </row>
    <row r="36" spans="1:8" ht="15" customHeight="1" x14ac:dyDescent="0.15">
      <c r="A36" s="202"/>
      <c r="B36" s="203"/>
      <c r="C36" s="204"/>
      <c r="D36" s="205"/>
      <c r="E36" s="206"/>
      <c r="F36" s="207"/>
      <c r="G36" s="201"/>
      <c r="H36" s="208"/>
    </row>
    <row r="37" spans="1:8" ht="15" customHeight="1" x14ac:dyDescent="0.15">
      <c r="A37" s="209"/>
      <c r="B37" s="209" t="s">
        <v>79</v>
      </c>
      <c r="C37" s="210"/>
      <c r="D37" s="170"/>
      <c r="E37" s="171"/>
      <c r="F37" s="211"/>
      <c r="G37" s="199"/>
      <c r="H37" s="212"/>
    </row>
  </sheetData>
  <dataConsolidate/>
  <phoneticPr fontId="19"/>
  <printOptions horizontalCentered="1" verticalCentered="1"/>
  <pageMargins left="0.31496062992125984" right="0.31496062992125984" top="0.9055118110236221" bottom="0.31496062992125984" header="0.41" footer="0.11811023622047245"/>
  <pageSetup paperSize="9" fitToHeight="100" orientation="landscape" blackAndWhite="1" horizontalDpi="300" verticalDpi="300" r:id="rId1"/>
  <headerFooter alignWithMargins="0">
    <oddHeader>&amp;R&amp;UＮｏ．&amp;P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codeName="Sheet8">
    <tabColor rgb="FF00B050"/>
  </sheetPr>
  <dimension ref="A1:AK37"/>
  <sheetViews>
    <sheetView showGridLines="0" view="pageBreakPreview" zoomScale="80" zoomScaleNormal="75" zoomScaleSheetLayoutView="80" workbookViewId="0">
      <pane xSplit="5" ySplit="3" topLeftCell="F4" activePane="bottomRight" state="frozen"/>
      <selection sqref="A1:XFD1048576"/>
      <selection pane="topRight" sqref="A1:XFD1048576"/>
      <selection pane="bottomLeft" sqref="A1:XFD1048576"/>
      <selection pane="bottomRight" activeCell="L12" sqref="L12"/>
    </sheetView>
  </sheetViews>
  <sheetFormatPr defaultColWidth="13.375" defaultRowHeight="15" customHeight="1" x14ac:dyDescent="0.15"/>
  <cols>
    <col min="1" max="1" width="4.125" style="156" customWidth="1"/>
    <col min="2" max="2" width="24.125" style="156" customWidth="1"/>
    <col min="3" max="3" width="45.625" style="213" customWidth="1"/>
    <col min="4" max="4" width="10.625" style="214" customWidth="1"/>
    <col min="5" max="5" width="5.125" style="215" customWidth="1"/>
    <col min="6" max="6" width="12.625" style="216" customWidth="1"/>
    <col min="7" max="7" width="14.125" style="216" customWidth="1"/>
    <col min="8" max="8" width="27.75" style="217" customWidth="1" collapsed="1"/>
    <col min="9" max="16384" width="13.375" style="157"/>
  </cols>
  <sheetData>
    <row r="1" spans="1:8" ht="15" customHeight="1" x14ac:dyDescent="0.15">
      <c r="A1" s="152"/>
      <c r="B1" s="152" t="s">
        <v>53</v>
      </c>
      <c r="C1" s="152" t="s">
        <v>54</v>
      </c>
      <c r="D1" s="153" t="s">
        <v>55</v>
      </c>
      <c r="E1" s="154" t="s">
        <v>56</v>
      </c>
      <c r="F1" s="154" t="s">
        <v>57</v>
      </c>
      <c r="G1" s="154" t="s">
        <v>58</v>
      </c>
      <c r="H1" s="155" t="s">
        <v>59</v>
      </c>
    </row>
    <row r="2" spans="1:8" ht="15" customHeight="1" x14ac:dyDescent="0.15">
      <c r="A2" s="158"/>
      <c r="B2" s="159" t="str">
        <f>IF(直工内訳Aa!B8="","",+直工内訳Aa!B8)</f>
        <v/>
      </c>
      <c r="C2" s="160"/>
      <c r="D2" s="161"/>
      <c r="E2" s="162"/>
      <c r="F2" s="163"/>
      <c r="G2" s="163"/>
      <c r="H2" s="164"/>
    </row>
    <row r="3" spans="1:8" ht="15" customHeight="1" x14ac:dyDescent="0.15">
      <c r="A3" s="167">
        <f>+直工内訳Aa!A9</f>
        <v>2</v>
      </c>
      <c r="B3" s="168" t="str">
        <f>+直工内訳Aa!B9</f>
        <v>屋根防水改修工事</v>
      </c>
      <c r="C3" s="169"/>
      <c r="D3" s="170"/>
      <c r="E3" s="171"/>
      <c r="F3" s="172"/>
      <c r="G3" s="172"/>
      <c r="H3" s="173"/>
    </row>
    <row r="4" spans="1:8" ht="15" customHeight="1" x14ac:dyDescent="0.15">
      <c r="A4" s="174"/>
      <c r="B4" s="175"/>
      <c r="C4" s="176"/>
      <c r="D4" s="177"/>
      <c r="E4" s="178" t="str">
        <f>IF(ISBLANK(D4)=0,E5,"")</f>
        <v/>
      </c>
      <c r="F4" s="179"/>
      <c r="G4" s="180"/>
      <c r="H4" s="63"/>
    </row>
    <row r="5" spans="1:8" ht="15" customHeight="1" x14ac:dyDescent="0.15">
      <c r="A5" s="181"/>
      <c r="B5" s="182" t="s">
        <v>106</v>
      </c>
      <c r="C5" s="183" t="s">
        <v>107</v>
      </c>
      <c r="D5" s="66">
        <v>402</v>
      </c>
      <c r="E5" s="184" t="s">
        <v>108</v>
      </c>
      <c r="F5" s="185"/>
      <c r="G5" s="186"/>
      <c r="H5" s="64"/>
    </row>
    <row r="6" spans="1:8" ht="15" customHeight="1" x14ac:dyDescent="0.15">
      <c r="A6" s="174"/>
      <c r="B6" s="175"/>
      <c r="C6" s="58" t="s">
        <v>109</v>
      </c>
      <c r="D6" s="187"/>
      <c r="E6" s="178" t="str">
        <f>IF(ISBLANK(D6)=0,E7,"")</f>
        <v/>
      </c>
      <c r="F6" s="179"/>
      <c r="G6" s="180"/>
      <c r="H6" s="63"/>
    </row>
    <row r="7" spans="1:8" ht="15" customHeight="1" x14ac:dyDescent="0.15">
      <c r="A7" s="181"/>
      <c r="B7" s="182" t="s">
        <v>110</v>
      </c>
      <c r="C7" s="57" t="s">
        <v>111</v>
      </c>
      <c r="D7" s="188">
        <v>402</v>
      </c>
      <c r="E7" s="184" t="s">
        <v>112</v>
      </c>
      <c r="F7" s="185"/>
      <c r="G7" s="186"/>
      <c r="H7" s="64"/>
    </row>
    <row r="8" spans="1:8" ht="15" customHeight="1" x14ac:dyDescent="0.15">
      <c r="A8" s="174"/>
      <c r="B8" s="175"/>
      <c r="C8" s="58" t="s">
        <v>113</v>
      </c>
      <c r="D8" s="177"/>
      <c r="E8" s="178" t="str">
        <f>IF(ISBLANK(D8)=0,E9,"")</f>
        <v/>
      </c>
      <c r="F8" s="179"/>
      <c r="G8" s="180"/>
      <c r="H8" s="63"/>
    </row>
    <row r="9" spans="1:8" ht="15" customHeight="1" x14ac:dyDescent="0.15">
      <c r="A9" s="181"/>
      <c r="B9" s="182" t="s">
        <v>114</v>
      </c>
      <c r="C9" s="57" t="s">
        <v>115</v>
      </c>
      <c r="D9" s="66">
        <v>402</v>
      </c>
      <c r="E9" s="184" t="s">
        <v>112</v>
      </c>
      <c r="F9" s="185"/>
      <c r="G9" s="186"/>
      <c r="H9" s="64"/>
    </row>
    <row r="10" spans="1:8" ht="15" customHeight="1" x14ac:dyDescent="0.15">
      <c r="A10" s="174"/>
      <c r="B10" s="175"/>
      <c r="C10" s="58" t="s">
        <v>109</v>
      </c>
      <c r="D10" s="177"/>
      <c r="E10" s="178" t="str">
        <f>IF(ISBLANK(D10)=0,E11,"")</f>
        <v/>
      </c>
      <c r="F10" s="179"/>
      <c r="G10" s="180"/>
      <c r="H10" s="63"/>
    </row>
    <row r="11" spans="1:8" ht="15" customHeight="1" x14ac:dyDescent="0.15">
      <c r="A11" s="181"/>
      <c r="B11" s="182" t="s">
        <v>116</v>
      </c>
      <c r="C11" s="57" t="s">
        <v>111</v>
      </c>
      <c r="D11" s="66">
        <v>71.400000000000006</v>
      </c>
      <c r="E11" s="184" t="s">
        <v>108</v>
      </c>
      <c r="F11" s="185"/>
      <c r="G11" s="186"/>
      <c r="H11" s="64"/>
    </row>
    <row r="12" spans="1:8" ht="15" customHeight="1" x14ac:dyDescent="0.15">
      <c r="A12" s="174"/>
      <c r="B12" s="175"/>
      <c r="C12" s="176" t="s">
        <v>113</v>
      </c>
      <c r="D12" s="177"/>
      <c r="E12" s="178" t="str">
        <f>IF(ISBLANK(D12)=0,E13,"")</f>
        <v/>
      </c>
      <c r="F12" s="179"/>
      <c r="G12" s="180"/>
      <c r="H12" s="63"/>
    </row>
    <row r="13" spans="1:8" ht="15" customHeight="1" x14ac:dyDescent="0.15">
      <c r="A13" s="181"/>
      <c r="B13" s="182" t="s">
        <v>117</v>
      </c>
      <c r="C13" s="183" t="s">
        <v>115</v>
      </c>
      <c r="D13" s="66">
        <v>71.400000000000006</v>
      </c>
      <c r="E13" s="184" t="s">
        <v>108</v>
      </c>
      <c r="F13" s="185"/>
      <c r="G13" s="186"/>
      <c r="H13" s="64"/>
    </row>
    <row r="14" spans="1:8" ht="15" customHeight="1" x14ac:dyDescent="0.15">
      <c r="A14" s="174"/>
      <c r="B14" s="175"/>
      <c r="C14" s="58" t="s">
        <v>109</v>
      </c>
      <c r="D14" s="177"/>
      <c r="E14" s="178" t="str">
        <f>IF(ISBLANK(D14)=0,E15,"")</f>
        <v/>
      </c>
      <c r="F14" s="179"/>
      <c r="G14" s="180"/>
      <c r="H14" s="63"/>
    </row>
    <row r="15" spans="1:8" ht="15" customHeight="1" x14ac:dyDescent="0.15">
      <c r="A15" s="181"/>
      <c r="B15" s="182" t="s">
        <v>118</v>
      </c>
      <c r="C15" s="57" t="s">
        <v>111</v>
      </c>
      <c r="D15" s="66">
        <v>36</v>
      </c>
      <c r="E15" s="184" t="s">
        <v>108</v>
      </c>
      <c r="F15" s="185"/>
      <c r="G15" s="186"/>
      <c r="H15" s="64"/>
    </row>
    <row r="16" spans="1:8" ht="15" customHeight="1" x14ac:dyDescent="0.15">
      <c r="A16" s="174"/>
      <c r="B16" s="189"/>
      <c r="C16" s="58" t="s">
        <v>113</v>
      </c>
      <c r="D16" s="177"/>
      <c r="E16" s="178" t="str">
        <f>IF(ISBLANK(D16)=0,E17,"")</f>
        <v/>
      </c>
      <c r="F16" s="179"/>
      <c r="G16" s="180"/>
      <c r="H16" s="63"/>
    </row>
    <row r="17" spans="1:8" ht="15" customHeight="1" x14ac:dyDescent="0.15">
      <c r="A17" s="181"/>
      <c r="B17" s="190" t="s">
        <v>119</v>
      </c>
      <c r="C17" s="57" t="s">
        <v>115</v>
      </c>
      <c r="D17" s="66">
        <v>36</v>
      </c>
      <c r="E17" s="184" t="s">
        <v>108</v>
      </c>
      <c r="F17" s="185"/>
      <c r="G17" s="186"/>
      <c r="H17" s="64"/>
    </row>
    <row r="18" spans="1:8" ht="15" customHeight="1" x14ac:dyDescent="0.15">
      <c r="A18" s="174"/>
      <c r="B18" s="175"/>
      <c r="C18" s="176"/>
      <c r="D18" s="177"/>
      <c r="E18" s="178" t="str">
        <f>IF(ISBLANK(D18)=0,E19,"")</f>
        <v/>
      </c>
      <c r="F18" s="179"/>
      <c r="G18" s="180"/>
      <c r="H18" s="63"/>
    </row>
    <row r="19" spans="1:8" ht="15" customHeight="1" x14ac:dyDescent="0.15">
      <c r="A19" s="181"/>
      <c r="B19" s="182" t="s">
        <v>120</v>
      </c>
      <c r="C19" s="183" t="s">
        <v>121</v>
      </c>
      <c r="D19" s="66">
        <v>2</v>
      </c>
      <c r="E19" s="184" t="s">
        <v>122</v>
      </c>
      <c r="F19" s="185"/>
      <c r="G19" s="186"/>
      <c r="H19" s="64"/>
    </row>
    <row r="20" spans="1:8" ht="15" customHeight="1" x14ac:dyDescent="0.15">
      <c r="A20" s="174"/>
      <c r="B20" s="175" t="s">
        <v>123</v>
      </c>
      <c r="C20" s="58" t="s">
        <v>124</v>
      </c>
      <c r="D20" s="177"/>
      <c r="E20" s="178" t="str">
        <f>IF(ISBLANK(D20)=0,E21,"")</f>
        <v/>
      </c>
      <c r="F20" s="179"/>
      <c r="G20" s="180"/>
      <c r="H20" s="63"/>
    </row>
    <row r="21" spans="1:8" ht="15" customHeight="1" x14ac:dyDescent="0.15">
      <c r="A21" s="181"/>
      <c r="B21" s="182"/>
      <c r="C21" s="57" t="s">
        <v>125</v>
      </c>
      <c r="D21" s="66">
        <v>87.7</v>
      </c>
      <c r="E21" s="184" t="s">
        <v>108</v>
      </c>
      <c r="F21" s="185"/>
      <c r="G21" s="186"/>
      <c r="H21" s="64"/>
    </row>
    <row r="22" spans="1:8" ht="15" customHeight="1" x14ac:dyDescent="0.15">
      <c r="A22" s="174"/>
      <c r="B22" s="189" t="s">
        <v>126</v>
      </c>
      <c r="C22" s="58" t="s">
        <v>124</v>
      </c>
      <c r="D22" s="177"/>
      <c r="E22" s="178" t="str">
        <f>IF(ISBLANK(D22)=0,E23,"")</f>
        <v/>
      </c>
      <c r="F22" s="179"/>
      <c r="G22" s="180"/>
      <c r="H22" s="63"/>
    </row>
    <row r="23" spans="1:8" ht="15" customHeight="1" x14ac:dyDescent="0.15">
      <c r="A23" s="181"/>
      <c r="B23" s="190"/>
      <c r="C23" s="57" t="s">
        <v>125</v>
      </c>
      <c r="D23" s="66">
        <v>47.3</v>
      </c>
      <c r="E23" s="184" t="s">
        <v>108</v>
      </c>
      <c r="F23" s="185"/>
      <c r="G23" s="186"/>
      <c r="H23" s="64"/>
    </row>
    <row r="24" spans="1:8" ht="15" customHeight="1" x14ac:dyDescent="0.15">
      <c r="A24" s="174"/>
      <c r="B24" s="175" t="s">
        <v>127</v>
      </c>
      <c r="C24" s="176" t="s">
        <v>128</v>
      </c>
      <c r="D24" s="177"/>
      <c r="E24" s="178" t="str">
        <f>IF(ISBLANK(D24)=0,E25,"")</f>
        <v/>
      </c>
      <c r="F24" s="179"/>
      <c r="G24" s="180"/>
      <c r="H24" s="63"/>
    </row>
    <row r="25" spans="1:8" ht="15" customHeight="1" x14ac:dyDescent="0.15">
      <c r="A25" s="181"/>
      <c r="B25" s="182"/>
      <c r="C25" s="183" t="s">
        <v>125</v>
      </c>
      <c r="D25" s="66">
        <v>76.400000000000006</v>
      </c>
      <c r="E25" s="184" t="s">
        <v>108</v>
      </c>
      <c r="F25" s="185"/>
      <c r="G25" s="186"/>
      <c r="H25" s="64"/>
    </row>
    <row r="26" spans="1:8" ht="15" customHeight="1" x14ac:dyDescent="0.15">
      <c r="A26" s="174"/>
      <c r="B26" s="175" t="s">
        <v>129</v>
      </c>
      <c r="C26" s="58" t="s">
        <v>130</v>
      </c>
      <c r="D26" s="177"/>
      <c r="E26" s="178" t="str">
        <f>IF(ISBLANK(D26)=0,E27,"")</f>
        <v/>
      </c>
      <c r="F26" s="179"/>
      <c r="G26" s="180"/>
      <c r="H26" s="63"/>
    </row>
    <row r="27" spans="1:8" ht="15" customHeight="1" x14ac:dyDescent="0.15">
      <c r="A27" s="181"/>
      <c r="B27" s="182" t="s">
        <v>131</v>
      </c>
      <c r="C27" s="57" t="s">
        <v>132</v>
      </c>
      <c r="D27" s="66">
        <v>1603</v>
      </c>
      <c r="E27" s="184" t="s">
        <v>108</v>
      </c>
      <c r="F27" s="185"/>
      <c r="G27" s="186"/>
      <c r="H27" s="64"/>
    </row>
    <row r="28" spans="1:8" ht="15" customHeight="1" x14ac:dyDescent="0.15">
      <c r="A28" s="191"/>
      <c r="B28" s="192"/>
      <c r="C28" s="193"/>
      <c r="D28" s="194"/>
      <c r="E28" s="195"/>
      <c r="F28" s="196"/>
      <c r="G28" s="197"/>
      <c r="H28" s="65"/>
    </row>
    <row r="29" spans="1:8" ht="15" customHeight="1" x14ac:dyDescent="0.15">
      <c r="A29" s="167"/>
      <c r="B29" s="190"/>
      <c r="C29" s="57"/>
      <c r="D29" s="66"/>
      <c r="E29" s="184"/>
      <c r="F29" s="198"/>
      <c r="G29" s="199"/>
      <c r="H29" s="64"/>
    </row>
    <row r="30" spans="1:8" ht="15" customHeight="1" x14ac:dyDescent="0.15">
      <c r="A30" s="191"/>
      <c r="B30" s="192"/>
      <c r="C30" s="193"/>
      <c r="D30" s="194"/>
      <c r="E30" s="195"/>
      <c r="F30" s="196"/>
      <c r="G30" s="197"/>
      <c r="H30" s="65"/>
    </row>
    <row r="31" spans="1:8" ht="15" customHeight="1" x14ac:dyDescent="0.15">
      <c r="A31" s="167"/>
      <c r="B31" s="190"/>
      <c r="C31" s="57"/>
      <c r="D31" s="66"/>
      <c r="E31" s="184"/>
      <c r="F31" s="198"/>
      <c r="G31" s="199"/>
      <c r="H31" s="64"/>
    </row>
    <row r="32" spans="1:8" ht="15" customHeight="1" x14ac:dyDescent="0.15">
      <c r="A32" s="191"/>
      <c r="B32" s="192"/>
      <c r="C32" s="193"/>
      <c r="D32" s="194"/>
      <c r="E32" s="195"/>
      <c r="F32" s="196"/>
      <c r="G32" s="197"/>
      <c r="H32" s="65"/>
    </row>
    <row r="33" spans="1:8" ht="15" customHeight="1" x14ac:dyDescent="0.15">
      <c r="A33" s="167"/>
      <c r="B33" s="190"/>
      <c r="C33" s="57"/>
      <c r="D33" s="66"/>
      <c r="E33" s="184"/>
      <c r="F33" s="198"/>
      <c r="G33" s="199"/>
      <c r="H33" s="64"/>
    </row>
    <row r="34" spans="1:8" ht="15" customHeight="1" x14ac:dyDescent="0.15">
      <c r="A34" s="158"/>
      <c r="B34" s="189"/>
      <c r="C34" s="58"/>
      <c r="D34" s="177"/>
      <c r="E34" s="178" t="str">
        <f>IF(ISBLANK(D34)=0,E35,"")</f>
        <v/>
      </c>
      <c r="F34" s="200"/>
      <c r="G34" s="201"/>
      <c r="H34" s="63"/>
    </row>
    <row r="35" spans="1:8" ht="15" customHeight="1" x14ac:dyDescent="0.15">
      <c r="A35" s="167"/>
      <c r="B35" s="190"/>
      <c r="C35" s="57"/>
      <c r="D35" s="66"/>
      <c r="E35" s="184"/>
      <c r="F35" s="198"/>
      <c r="G35" s="199"/>
      <c r="H35" s="64"/>
    </row>
    <row r="36" spans="1:8" ht="15" customHeight="1" x14ac:dyDescent="0.15">
      <c r="A36" s="202"/>
      <c r="B36" s="203"/>
      <c r="C36" s="204"/>
      <c r="D36" s="205"/>
      <c r="E36" s="206"/>
      <c r="F36" s="207"/>
      <c r="G36" s="201"/>
      <c r="H36" s="208"/>
    </row>
    <row r="37" spans="1:8" ht="15" customHeight="1" x14ac:dyDescent="0.15">
      <c r="A37" s="209"/>
      <c r="B37" s="209" t="s">
        <v>79</v>
      </c>
      <c r="C37" s="210"/>
      <c r="D37" s="170"/>
      <c r="E37" s="171"/>
      <c r="F37" s="211"/>
      <c r="G37" s="199"/>
      <c r="H37" s="212"/>
    </row>
  </sheetData>
  <dataConsolidate/>
  <phoneticPr fontId="19"/>
  <printOptions horizontalCentered="1" verticalCentered="1"/>
  <pageMargins left="0.31496062992125984" right="0.31496062992125984" top="0.9055118110236221" bottom="0.31496062992125984" header="0.41" footer="0.11811023622047245"/>
  <pageSetup paperSize="9" fitToHeight="100" orientation="landscape" blackAndWhite="1" horizontalDpi="300" verticalDpi="300" r:id="rId1"/>
  <headerFooter alignWithMargins="0">
    <oddHeader>&amp;R&amp;UＮｏ．&amp;P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工事設計書</vt:lpstr>
      <vt:lpstr>工事価格書</vt:lpstr>
      <vt:lpstr>直工内訳Aa</vt:lpstr>
      <vt:lpstr>共通仮設内訳Ba</vt:lpstr>
      <vt:lpstr>現場管理内訳Bb</vt:lpstr>
      <vt:lpstr>一般管理等内訳Bc</vt:lpstr>
      <vt:lpstr>Aa01</vt:lpstr>
      <vt:lpstr>Aa02</vt:lpstr>
      <vt:lpstr>'Aa01'!Print_Area</vt:lpstr>
      <vt:lpstr>'Aa02'!Print_Area</vt:lpstr>
      <vt:lpstr>一般管理等内訳Bc!Print_Area</vt:lpstr>
      <vt:lpstr>共通仮設内訳Ba!Print_Area</vt:lpstr>
      <vt:lpstr>現場管理内訳Bb!Print_Area</vt:lpstr>
      <vt:lpstr>工事価格書!Print_Area</vt:lpstr>
      <vt:lpstr>工事設計書!Print_Area</vt:lpstr>
      <vt:lpstr>直工内訳Aa!Print_Area</vt:lpstr>
      <vt:lpstr>'Aa01'!Print_Titles</vt:lpstr>
      <vt:lpstr>'Aa02'!Print_Titles</vt:lpstr>
      <vt:lpstr>共通仮設内訳Ba!Print_Titles</vt:lpstr>
      <vt:lpstr>現場管理内訳Bb!Print_Titles</vt:lpstr>
      <vt:lpstr>直工内訳Aa!Print_Titles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深貝 健人</dc:creator>
  <cp:lastModifiedBy>深貝 健人</cp:lastModifiedBy>
  <dcterms:created xsi:type="dcterms:W3CDTF">2025-04-22T02:41:37Z</dcterms:created>
  <dcterms:modified xsi:type="dcterms:W3CDTF">2025-04-22T02:47:08Z</dcterms:modified>
</cp:coreProperties>
</file>