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4" rupBuild="9303"/>
  <workbookPr defaultThemeVersion="124226" filterPrivacy="1"/>
  <bookViews>
    <workbookView windowHeight="8010" windowWidth="14805" xWindow="240" yWindow="105"/>
  </bookViews>
  <sheets>
    <sheet r:id="rId1" name="Sheet1" sheetId="1"/>
  </sheets>
  <calcPr calcId="145621"/>
</workbook>
</file>

<file path=xl/calcChain.xml><?xml version="1.0" encoding="utf-8"?>
<calcChain xmlns="http://schemas.openxmlformats.org/spreadsheetml/2006/main">
  <c r="C26" i="1" l="1"/>
  <c r="C27" i="1" s="1"/>
  <c r="C22" i="1"/>
  <c r="C23" i="1" s="1"/>
  <c r="C18" i="1"/>
  <c r="C15" i="1"/>
  <c r="C11" i="1"/>
  <c r="C8" i="1"/>
  <c r="C4" i="1"/>
  <c r="C5" i="1" s="1"/>
  <c r="C12" i="1" l="1"/>
  <c r="C19" i="1"/>
  <c r="C29" i="1" l="1"/>
  <c r="C31" i="1" s="1"/>
</calcChain>
</file>

<file path=xl/sharedStrings.xml><?xml version="1.0" encoding="utf-8"?>
<sst xmlns="http://schemas.openxmlformats.org/spreadsheetml/2006/main" count="44" uniqueCount="23">
  <si>
    <t>円</t>
    <rPh sb="0" eb="1">
      <t>エン</t>
    </rPh>
    <phoneticPr fontId="2"/>
  </si>
  <si>
    <t>世帯</t>
    <rPh sb="0" eb="2">
      <t>セタイ</t>
    </rPh>
    <phoneticPr fontId="2"/>
  </si>
  <si>
    <t>合計</t>
    <phoneticPr fontId="2"/>
  </si>
  <si>
    <t>↓入力してください</t>
    <rPh sb="1" eb="3">
      <t>ニュウリョク</t>
    </rPh>
    <phoneticPr fontId="2"/>
  </si>
  <si>
    <t>×１／２</t>
    <phoneticPr fontId="2"/>
  </si>
  <si>
    <t>×２／３</t>
    <phoneticPr fontId="2"/>
  </si>
  <si>
    <t>世帯数×２，０００円</t>
    <rPh sb="0" eb="3">
      <t>セタイスウ</t>
    </rPh>
    <rPh sb="9" eb="10">
      <t>エン</t>
    </rPh>
    <phoneticPr fontId="2"/>
  </si>
  <si>
    <t>小さい方</t>
    <rPh sb="0" eb="1">
      <t>チイ</t>
    </rPh>
    <rPh sb="3" eb="4">
      <t>ホウ</t>
    </rPh>
    <phoneticPr fontId="2"/>
  </si>
  <si>
    <t>上限150,000円と小さい方</t>
    <rPh sb="0" eb="2">
      <t>ジョウゲン</t>
    </rPh>
    <rPh sb="9" eb="10">
      <t>エン</t>
    </rPh>
    <rPh sb="11" eb="12">
      <t>チイ</t>
    </rPh>
    <rPh sb="14" eb="15">
      <t>ホウ</t>
    </rPh>
    <phoneticPr fontId="2"/>
  </si>
  <si>
    <t>×２／３</t>
    <phoneticPr fontId="2"/>
  </si>
  <si>
    <t>世帯数×５００円</t>
    <rPh sb="0" eb="3">
      <t>セタイスウ</t>
    </rPh>
    <rPh sb="7" eb="8">
      <t>エン</t>
    </rPh>
    <phoneticPr fontId="2"/>
  </si>
  <si>
    <t>（５）家具転倒防止器具を取り付ける世帯数を入力してください。</t>
    <rPh sb="3" eb="5">
      <t>カグ</t>
    </rPh>
    <rPh sb="5" eb="7">
      <t>テントウ</t>
    </rPh>
    <rPh sb="7" eb="9">
      <t>ボウシ</t>
    </rPh>
    <rPh sb="9" eb="11">
      <t>キグ</t>
    </rPh>
    <rPh sb="12" eb="13">
      <t>ト</t>
    </rPh>
    <rPh sb="14" eb="15">
      <t>ツ</t>
    </rPh>
    <rPh sb="17" eb="20">
      <t>セタイスウ</t>
    </rPh>
    <rPh sb="21" eb="23">
      <t>ニュウリョク</t>
    </rPh>
    <phoneticPr fontId="2"/>
  </si>
  <si>
    <t>（３）感震ブレーカーを取り付ける世帯数を入力してください。</t>
    <rPh sb="3" eb="5">
      <t>カンシン</t>
    </rPh>
    <rPh sb="11" eb="12">
      <t>ト</t>
    </rPh>
    <rPh sb="13" eb="14">
      <t>ツ</t>
    </rPh>
    <rPh sb="16" eb="19">
      <t>セタイスウ</t>
    </rPh>
    <rPh sb="20" eb="22">
      <t>ニュウリョク</t>
    </rPh>
    <phoneticPr fontId="2"/>
  </si>
  <si>
    <t>×１／２</t>
    <phoneticPr fontId="2"/>
  </si>
  <si>
    <t>上限５０，０００円と小さい方</t>
    <rPh sb="0" eb="2">
      <t>ジョウゲン</t>
    </rPh>
    <rPh sb="8" eb="9">
      <t>エン</t>
    </rPh>
    <rPh sb="10" eb="11">
      <t>チイ</t>
    </rPh>
    <rPh sb="13" eb="14">
      <t>ホウ</t>
    </rPh>
    <phoneticPr fontId="2"/>
  </si>
  <si>
    <t>★補助金交付申請額は</t>
    <rPh sb="1" eb="4">
      <t>ホジョキン</t>
    </rPh>
    <rPh sb="4" eb="6">
      <t>コウフ</t>
    </rPh>
    <rPh sb="6" eb="9">
      <t>シンセイガク</t>
    </rPh>
    <phoneticPr fontId="2"/>
  </si>
  <si>
    <t>円です</t>
    <rPh sb="0" eb="1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</si>
  <si>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自主防災活動支援補助金　</t>
    </r>
    <r>
      <rPr>
        <b/>
        <sz val="16"/>
        <color theme="1"/>
        <rFont val="ＭＳ Ｐゴシック"/>
        <family val="3"/>
        <charset val="128"/>
        <scheme val="minor"/>
      </rPr>
      <t>申請額計算シート</t>
    </r>
    <rPh sb="0" eb="2">
      <t>ジシュ</t>
    </rPh>
    <rPh sb="2" eb="4">
      <t>ボウサイ</t>
    </rPh>
    <rPh sb="4" eb="6">
      <t>カツドウ</t>
    </rPh>
    <rPh sb="6" eb="8">
      <t>シエン</t>
    </rPh>
    <rPh sb="8" eb="11">
      <t>ホジョキン</t>
    </rPh>
    <rPh sb="12" eb="14">
      <t>シンセイ</t>
    </rPh>
    <rPh sb="14" eb="15">
      <t>ガク</t>
    </rPh>
    <rPh sb="15" eb="17">
      <t>ケイサン</t>
    </rPh>
    <phoneticPr fontId="2"/>
  </si>
  <si>
    <t>（１）防災資機材等の購入に要する経費（消費税込金額）を入力してください。</t>
    <rPh sb="8" eb="9">
      <t>トウ</t>
    </rPh>
    <rPh sb="13" eb="14">
      <t>ヨウ</t>
    </rPh>
    <rPh sb="16" eb="18">
      <t>ケイヒ</t>
    </rPh>
    <rPh sb="19" eb="22">
      <t>ショウヒゼイ</t>
    </rPh>
    <rPh sb="22" eb="23">
      <t>コミ</t>
    </rPh>
    <rPh sb="23" eb="25">
      <t>キンガク</t>
    </rPh>
    <rPh sb="27" eb="29">
      <t>ニュウリョク</t>
    </rPh>
    <phoneticPr fontId="2"/>
  </si>
  <si>
    <t>（２）感震ブレーカーの購入に要する経費（消費税込金額）を入力してください。</t>
    <rPh sb="11" eb="13">
      <t>コウニュウ</t>
    </rPh>
    <rPh sb="14" eb="15">
      <t>ヨウ</t>
    </rPh>
    <rPh sb="17" eb="19">
      <t>ケイヒ</t>
    </rPh>
    <rPh sb="20" eb="23">
      <t>ショウヒゼイ</t>
    </rPh>
    <rPh sb="23" eb="24">
      <t>コミ</t>
    </rPh>
    <rPh sb="24" eb="26">
      <t>キンガク</t>
    </rPh>
    <rPh sb="28" eb="30">
      <t>ニュウリョク</t>
    </rPh>
    <phoneticPr fontId="2"/>
  </si>
  <si>
    <t>（４）家具転倒防止器具の購入に要する経費（消費税込金額）を入力してください。</t>
    <rPh sb="15" eb="16">
      <t>ヨウ</t>
    </rPh>
    <rPh sb="18" eb="20">
      <t>ケイヒ</t>
    </rPh>
    <rPh sb="21" eb="24">
      <t>ショウヒゼイ</t>
    </rPh>
    <rPh sb="24" eb="25">
      <t>コミ</t>
    </rPh>
    <rPh sb="25" eb="27">
      <t>キンガク</t>
    </rPh>
    <rPh sb="29" eb="31">
      <t>ニュウリョク</t>
    </rPh>
    <phoneticPr fontId="2"/>
  </si>
  <si>
    <t>（６）防災講座・研修会等の開催に要する経費（消費税込金額）を入力してください。
※「講師謝礼金」などは、消費税がかからないので注意！</t>
    <rPh sb="8" eb="11">
      <t>ケンシュウカイ</t>
    </rPh>
    <rPh sb="11" eb="12">
      <t>トウ</t>
    </rPh>
    <rPh sb="16" eb="17">
      <t>ヨウ</t>
    </rPh>
    <rPh sb="19" eb="21">
      <t>ケイヒ</t>
    </rPh>
    <rPh sb="22" eb="25">
      <t>ショウヒゼイ</t>
    </rPh>
    <rPh sb="25" eb="26">
      <t>コミ</t>
    </rPh>
    <rPh sb="26" eb="28">
      <t>キンガク</t>
    </rPh>
    <rPh sb="30" eb="32">
      <t>ニュウリョク</t>
    </rPh>
    <rPh sb="42" eb="44">
      <t>コウシ</t>
    </rPh>
    <rPh sb="44" eb="47">
      <t>シャレイキン</t>
    </rPh>
    <rPh sb="52" eb="55">
      <t>ショウヒゼイ</t>
    </rPh>
    <rPh sb="63" eb="65">
      <t>チュウイ</t>
    </rPh>
    <phoneticPr fontId="2"/>
  </si>
  <si>
    <t>（７）防災訓練の実施に係る消耗品費（消費税込金額）を入力してください。</t>
    <rPh sb="8" eb="10">
      <t>ジッシ</t>
    </rPh>
    <rPh sb="11" eb="12">
      <t>カカ</t>
    </rPh>
    <rPh sb="18" eb="21">
      <t>ショウヒゼイ</t>
    </rPh>
    <rPh sb="21" eb="22">
      <t>コミ</t>
    </rPh>
    <rPh sb="22" eb="24">
      <t>キンガク</t>
    </rPh>
    <rPh sb="26" eb="2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</si>
</sst>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38" fontId="4" fillId="0" borderId="1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5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38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38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38" fontId="6" fillId="2" borderId="1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tabSelected="1" workbookViewId="0">
      <selection activeCell="F3" sqref="F3"/>
    </sheetView>
  </sheetViews>
  <sheetFormatPr defaultRowHeight="14.25" x14ac:dyDescent="0.15"/>
  <cols>
    <col min="1" max="1" width="4" style="5" customWidth="1"/>
    <col min="2" max="2" width="58.25" style="4" customWidth="1"/>
    <col min="3" max="3" width="12.625" style="3" customWidth="1"/>
    <col min="4" max="4" width="8.875" style="5" customWidth="1"/>
    <col min="5" max="5" width="3.75" style="6" customWidth="1"/>
    <col min="6" max="16384" width="9" style="5"/>
  </cols>
  <sheetData>
    <row r="1" spans="2:5" s="17" customFormat="1" ht="28.5" customHeight="1" x14ac:dyDescent="0.15">
      <c r="B1" s="15" t="s">
        <v>17</v>
      </c>
      <c r="C1" s="16"/>
      <c r="E1" s="18"/>
    </row>
    <row r="2" spans="2:5" ht="28.5" customHeight="1" thickBot="1" x14ac:dyDescent="0.2">
      <c r="C2" s="3" t="s">
        <v>3</v>
      </c>
    </row>
    <row r="3" spans="2:5" ht="46.5" customHeight="1" thickBot="1" x14ac:dyDescent="0.2">
      <c r="B3" s="19" t="s">
        <v>18</v>
      </c>
      <c r="C3" s="20"/>
      <c r="D3" s="8" t="s">
        <v>0</v>
      </c>
    </row>
    <row r="4" spans="2:5" ht="18.75" customHeight="1" x14ac:dyDescent="0.15">
      <c r="B4" s="11" t="s">
        <v>4</v>
      </c>
      <c r="C4" s="12">
        <f>ROUNDDOWN(C3/2,0)</f>
        <v>0</v>
      </c>
      <c r="D4" s="13" t="s">
        <v>0</v>
      </c>
      <c r="E4" s="14"/>
    </row>
    <row r="5" spans="2:5" ht="18.75" customHeight="1" x14ac:dyDescent="0.15">
      <c r="B5" s="11" t="s">
        <v>8</v>
      </c>
      <c r="C5" s="12">
        <f>IF(C4&gt;150000,150000,C4)</f>
        <v>0</v>
      </c>
      <c r="D5" s="13" t="s">
        <v>0</v>
      </c>
      <c r="E5" s="14"/>
    </row>
    <row r="6" spans="2:5" ht="15" customHeight="1" thickBot="1" x14ac:dyDescent="0.2"/>
    <row r="7" spans="2:5" ht="46.5" customHeight="1" thickBot="1" x14ac:dyDescent="0.2">
      <c r="B7" s="19" t="s">
        <v>19</v>
      </c>
      <c r="C7" s="20"/>
      <c r="D7" s="8" t="s">
        <v>0</v>
      </c>
    </row>
    <row r="8" spans="2:5" s="13" customFormat="1" ht="18.75" customHeight="1" x14ac:dyDescent="0.15">
      <c r="B8" s="11" t="s">
        <v>5</v>
      </c>
      <c r="C8" s="12">
        <f>ROUNDDOWN(C7*2/3,0)</f>
        <v>0</v>
      </c>
      <c r="D8" s="13" t="s">
        <v>0</v>
      </c>
      <c r="E8" s="14"/>
    </row>
    <row r="9" spans="2:5" s="13" customFormat="1" ht="15" customHeight="1" thickBot="1" x14ac:dyDescent="0.2">
      <c r="B9" s="11"/>
      <c r="C9" s="12"/>
      <c r="E9" s="14"/>
    </row>
    <row r="10" spans="2:5" ht="46.5" customHeight="1" thickBot="1" x14ac:dyDescent="0.2">
      <c r="B10" s="19" t="s">
        <v>12</v>
      </c>
      <c r="C10" s="20"/>
      <c r="D10" s="8" t="s">
        <v>1</v>
      </c>
    </row>
    <row r="11" spans="2:5" ht="18.75" customHeight="1" x14ac:dyDescent="0.15">
      <c r="B11" s="11" t="s">
        <v>6</v>
      </c>
      <c r="C11" s="12">
        <f>C10*2000</f>
        <v>0</v>
      </c>
      <c r="D11" s="13" t="s">
        <v>0</v>
      </c>
    </row>
    <row r="12" spans="2:5" ht="18.75" customHeight="1" x14ac:dyDescent="0.15">
      <c r="B12" s="11" t="s">
        <v>7</v>
      </c>
      <c r="C12" s="12">
        <f>IF(C8&gt;C11,C11,C8)</f>
        <v>0</v>
      </c>
      <c r="D12" s="13" t="s">
        <v>0</v>
      </c>
    </row>
    <row r="13" spans="2:5" ht="15" customHeight="1" thickBot="1" x14ac:dyDescent="0.2"/>
    <row r="14" spans="2:5" ht="46.5" customHeight="1" thickBot="1" x14ac:dyDescent="0.2">
      <c r="B14" s="19" t="s">
        <v>20</v>
      </c>
      <c r="C14" s="20"/>
      <c r="D14" s="8" t="s">
        <v>0</v>
      </c>
    </row>
    <row r="15" spans="2:5" s="13" customFormat="1" ht="18.75" customHeight="1" x14ac:dyDescent="0.15">
      <c r="B15" s="11" t="s">
        <v>9</v>
      </c>
      <c r="C15" s="12">
        <f>ROUNDDOWN(C14*2/3,0)</f>
        <v>0</v>
      </c>
      <c r="D15" s="13" t="s">
        <v>0</v>
      </c>
      <c r="E15" s="14"/>
    </row>
    <row r="16" spans="2:5" s="13" customFormat="1" ht="15" customHeight="1" thickBot="1" x14ac:dyDescent="0.2">
      <c r="B16" s="11"/>
      <c r="C16" s="12"/>
      <c r="E16" s="14"/>
    </row>
    <row r="17" spans="2:5" ht="46.5" customHeight="1" thickBot="1" x14ac:dyDescent="0.2">
      <c r="B17" s="19" t="s">
        <v>11</v>
      </c>
      <c r="C17" s="20"/>
      <c r="D17" s="8" t="s">
        <v>1</v>
      </c>
    </row>
    <row r="18" spans="2:5" ht="18.75" customHeight="1" x14ac:dyDescent="0.15">
      <c r="B18" s="11" t="s">
        <v>10</v>
      </c>
      <c r="C18" s="12">
        <f>C17*500</f>
        <v>0</v>
      </c>
      <c r="D18" s="13" t="s">
        <v>0</v>
      </c>
    </row>
    <row r="19" spans="2:5" ht="18.75" customHeight="1" x14ac:dyDescent="0.15">
      <c r="B19" s="11" t="s">
        <v>7</v>
      </c>
      <c r="C19" s="12">
        <f>IF(C15&gt;C18,C18,C15)</f>
        <v>0</v>
      </c>
      <c r="D19" s="13" t="s">
        <v>0</v>
      </c>
    </row>
    <row r="20" spans="2:5" ht="15" customHeight="1" thickBot="1" x14ac:dyDescent="0.2">
      <c r="B20" s="7"/>
    </row>
    <row r="21" spans="2:5" s="9" customFormat="1" ht="57" customHeight="1" thickBot="1" x14ac:dyDescent="0.2">
      <c r="B21" s="19" t="s">
        <v>21</v>
      </c>
      <c r="C21" s="20"/>
      <c r="D21" s="8" t="s">
        <v>0</v>
      </c>
      <c r="E21" s="10"/>
    </row>
    <row r="22" spans="2:5" ht="18.75" customHeight="1" x14ac:dyDescent="0.15">
      <c r="B22" s="11" t="s">
        <v>13</v>
      </c>
      <c r="C22" s="12">
        <f>ROUNDDOWN(C21/2,0)</f>
        <v>0</v>
      </c>
      <c r="D22" s="13" t="s">
        <v>0</v>
      </c>
    </row>
    <row r="23" spans="2:5" ht="18.75" customHeight="1" x14ac:dyDescent="0.15">
      <c r="B23" s="11" t="s">
        <v>14</v>
      </c>
      <c r="C23" s="12">
        <f>IF(C22&gt;50000,50000,C22)</f>
        <v>0</v>
      </c>
      <c r="D23" s="13" t="s">
        <v>0</v>
      </c>
    </row>
    <row r="24" spans="2:5" ht="15" customHeight="1" thickBot="1" x14ac:dyDescent="0.2"/>
    <row r="25" spans="2:5" ht="46.5" customHeight="1" thickBot="1" x14ac:dyDescent="0.2">
      <c r="B25" s="19" t="s">
        <v>22</v>
      </c>
      <c r="C25" s="20"/>
      <c r="D25" s="8" t="s">
        <v>0</v>
      </c>
    </row>
    <row r="26" spans="2:5" ht="18.75" customHeight="1" x14ac:dyDescent="0.15">
      <c r="B26" s="11" t="s">
        <v>13</v>
      </c>
      <c r="C26" s="12">
        <f>ROUNDDOWN(C25/2,0)</f>
        <v>0</v>
      </c>
      <c r="D26" s="13" t="s">
        <v>0</v>
      </c>
    </row>
    <row r="27" spans="2:5" ht="18.75" customHeight="1" x14ac:dyDescent="0.15">
      <c r="B27" s="11" t="s">
        <v>14</v>
      </c>
      <c r="C27" s="12">
        <f>IF(C26&gt;50000,50000,C26)</f>
        <v>0</v>
      </c>
      <c r="D27" s="13" t="s">
        <v>0</v>
      </c>
    </row>
    <row r="28" spans="2:5" ht="15" customHeight="1" x14ac:dyDescent="0.15"/>
    <row r="29" spans="2:5" ht="18" customHeight="1" x14ac:dyDescent="0.15">
      <c r="B29" s="7" t="s">
        <v>2</v>
      </c>
      <c r="C29" s="3">
        <f>C5+C12+C19+C23+C27</f>
        <v>0</v>
      </c>
      <c r="D29" s="5" t="s">
        <v>0</v>
      </c>
    </row>
    <row r="30" spans="2:5" ht="18" customHeight="1" thickBot="1" x14ac:dyDescent="0.2">
      <c r="B30" s="7"/>
    </row>
    <row r="31" spans="2:5" ht="46.5" customHeight="1" thickBot="1" x14ac:dyDescent="0.2">
      <c r="B31" s="7" t="s">
        <v>15</v>
      </c>
      <c r="C31" s="1">
        <f>ROUNDDOWN(C29,-3)</f>
        <v>0</v>
      </c>
      <c r="D31" s="2" t="s">
        <v>16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2018-03-13T05:35:03Z</dcterms:modified>
</cp:coreProperties>
</file>